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<sst xmlns="http://schemas.openxmlformats.org/spreadsheetml/2006/main" count="870" uniqueCount="265">
  <si>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</si>
  <si>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</si>
  <si>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</si>
  <si>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</si>
  <si>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</si>
  <si>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</si>
  <si>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</si>
  <si>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</si>
  <si>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</si>
  <si>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</si>
  <si>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</si>
  <si>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</si>
  <si>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</si>
  <si>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</si>
  <si>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</si>
  <si>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</si>
  <si>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</si>
  <si>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</si>
  <si>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</si>
  <si>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</si>
  <si>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</si>
  <si>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</si>
  <si>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</si>
  <si>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</si>
  <si>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</si>
  <si>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999221944067277	</t>
  </si>
  <si>
    <t>Ctrip</t>
  </si>
  <si>
    <t>正常</t>
  </si>
  <si>
    <t>[曼谷]标准酒店 - 曼谷大都会大厦(The Standard, Bangkok Mahanakhon)(101925614)</t>
  </si>
  <si>
    <t>王子标准房(至少连住2晚及以上)&lt;双人入住&gt;&lt;不适用泰国客人&gt;&lt;双早&gt;</t>
  </si>
  <si>
    <t>CNY</t>
  </si>
  <si>
    <t>KO/CINDY</t>
  </si>
  <si>
    <t>CA9812230616CNY-H</t>
  </si>
  <si>
    <t>未提现</t>
  </si>
  <si>
    <t>携程开票</t>
  </si>
  <si>
    <t xml:space="preserve">	</t>
  </si>
  <si>
    <t xml:space="preserve">202619343	</t>
  </si>
  <si>
    <t xml:space="preserve">999223534339395	</t>
  </si>
  <si>
    <t>[邦劳]阿罗纳海滩赫纳度假村(Henann Resort Alona Beach)(15141076)</t>
  </si>
  <si>
    <t>豪华房(连住3晚及以上)&lt;特价大促销&gt;&lt;三人入住&gt;&lt;早餐&gt;</t>
  </si>
  <si>
    <t>Choi/Hyungyu</t>
  </si>
  <si>
    <t xml:space="preserve">HBM244-1211	</t>
  </si>
  <si>
    <t xml:space="preserve">999223540963912	</t>
  </si>
  <si>
    <t>尊贵房(直通泳池)(至少连住2晚及以上)&lt;三人入住&gt;&lt;早餐&gt;</t>
  </si>
  <si>
    <t>CHIANG/LIMING</t>
  </si>
  <si>
    <t xml:space="preserve">HBM244-1236	</t>
  </si>
  <si>
    <t xml:space="preserve">999223793860745	</t>
  </si>
  <si>
    <t>[普吉岛]芭东帕拉贡水疗度假酒店(Patong Paragon Resort &amp; Spa)(106540520)</t>
  </si>
  <si>
    <t>豪华房(连住3晚及以上)&lt;双人入住&gt;&lt;双早&gt;</t>
  </si>
  <si>
    <t>Gupta/Himanshu</t>
  </si>
  <si>
    <t xml:space="preserve">232225	</t>
  </si>
  <si>
    <t xml:space="preserve">999223967133158	</t>
  </si>
  <si>
    <t>Wang/Juo Ping,Wang/Juo Ping,Wang/Juo Ping</t>
  </si>
  <si>
    <t xml:space="preserve">HBLMNL012-3013	</t>
  </si>
  <si>
    <t xml:space="preserve">999224041948962	</t>
  </si>
  <si>
    <t>豪华房(直通泳池)(连住3晚及以上)&lt;双人入住&gt;&lt;双早&gt;</t>
  </si>
  <si>
    <t>LIU/ANBO,WANG/YUBIN,LI/FEI,LIU/MANLIANG,GAO/TINGTING,LI/CAIFAN</t>
  </si>
  <si>
    <t xml:space="preserve">232812	</t>
  </si>
  <si>
    <t xml:space="preserve">999224146665806	</t>
  </si>
  <si>
    <t>LEE/EUN KYONG,LEE/EUN KYONG,LEE/EUN KYONG</t>
  </si>
  <si>
    <t>HBLMNL012-3046</t>
  </si>
  <si>
    <t xml:space="preserve">HBLMNL012-3136	</t>
  </si>
  <si>
    <t xml:space="preserve">999224266688062	</t>
  </si>
  <si>
    <t>HE/YUJIE,LIU/YUETING</t>
  </si>
  <si>
    <t xml:space="preserve">233220	</t>
  </si>
  <si>
    <t xml:space="preserve">999224302052604	</t>
  </si>
  <si>
    <t>LIAO/POH CHOO</t>
  </si>
  <si>
    <t xml:space="preserve">233339	</t>
  </si>
  <si>
    <t xml:space="preserve">999224309237678	</t>
  </si>
  <si>
    <t>豪华房(至少连住2晚及以上)&lt;双人入住&gt;&lt;双早&gt;</t>
  </si>
  <si>
    <t>bhatia/manish,bhatia/manish</t>
  </si>
  <si>
    <t xml:space="preserve">233352	</t>
  </si>
  <si>
    <t xml:space="preserve">999224354417144	</t>
  </si>
  <si>
    <t>vinodrai shah/Kiritkumar,vinodrai shah/Kiritkumar</t>
  </si>
  <si>
    <t xml:space="preserve">233464	</t>
  </si>
  <si>
    <t xml:space="preserve">999224385850403	</t>
  </si>
  <si>
    <t>NGUYEN/DUC HAU</t>
  </si>
  <si>
    <t xml:space="preserve">233556	</t>
  </si>
  <si>
    <t xml:space="preserve">999224385818810	</t>
  </si>
  <si>
    <t>NGUYEN/THANH TRUNG</t>
  </si>
  <si>
    <t xml:space="preserve">233557	</t>
  </si>
  <si>
    <t xml:space="preserve">999224390218760	</t>
  </si>
  <si>
    <t>Mohd Halim Bin/Abd Rais,Abd Rais/Mohd Halim Bin</t>
  </si>
  <si>
    <t xml:space="preserve">233577	</t>
  </si>
  <si>
    <t xml:space="preserve">999224393568972	</t>
  </si>
  <si>
    <t>ASUDAS/JOHANNA</t>
  </si>
  <si>
    <t xml:space="preserve">233578	</t>
  </si>
  <si>
    <t xml:space="preserve">999224455283332	</t>
  </si>
  <si>
    <t>kim/aejin</t>
  </si>
  <si>
    <t xml:space="preserve">233816	</t>
  </si>
  <si>
    <t xml:space="preserve">999224455307342	</t>
  </si>
  <si>
    <t>bing/seungjin,bing/seungjin</t>
  </si>
  <si>
    <t xml:space="preserve">233815	</t>
  </si>
  <si>
    <t xml:space="preserve">999224498697400	</t>
  </si>
  <si>
    <t>[曼谷]曼谷瑞吉酒店(The St Regis Bangkok)(106486748)</t>
  </si>
  <si>
    <t>豪华特大床房&lt;今日特价 &gt;&lt;双人入住&gt;&lt;中宾&gt;&lt;双早&gt;</t>
  </si>
  <si>
    <t>LU/YI,NING/XIAOWEI</t>
  </si>
  <si>
    <t xml:space="preserve">78889761	</t>
  </si>
  <si>
    <t xml:space="preserve">999224542080011	</t>
  </si>
  <si>
    <t>Shah/Bhumee,Shah/Bhumee</t>
  </si>
  <si>
    <t xml:space="preserve">234003	</t>
  </si>
  <si>
    <t xml:space="preserve">999224588147199	</t>
  </si>
  <si>
    <t>ALMUSAYTIR/MESHARI</t>
  </si>
  <si>
    <t xml:space="preserve">234111	</t>
  </si>
  <si>
    <t xml:space="preserve">999224614671510	</t>
  </si>
  <si>
    <t>Bishwakarma/Deepak,Bishwakarma/Deepak</t>
  </si>
  <si>
    <t xml:space="preserve">234177	</t>
  </si>
  <si>
    <t xml:space="preserve">999224634110012	</t>
  </si>
  <si>
    <t>NAOKO/YAMAGUCHI</t>
  </si>
  <si>
    <t xml:space="preserve">234239	</t>
  </si>
  <si>
    <t xml:space="preserve">999224658420838	</t>
  </si>
  <si>
    <t>豪华房(直通泳池)(至少连住2晚及以上)&lt;双人入住&gt;&lt;双早&gt;</t>
  </si>
  <si>
    <t>SHIU/HUNG FAT,SHIU/HUNG FAT,SHIU/HUNG FAT,SHIU/HUNG FAT</t>
  </si>
  <si>
    <t xml:space="preserve">234261	</t>
  </si>
  <si>
    <t xml:space="preserve">999224678207262	</t>
  </si>
  <si>
    <t>ADAM/NOOR HASNAH ADAM</t>
  </si>
  <si>
    <t xml:space="preserve">234300	</t>
  </si>
  <si>
    <t>，</t>
  </si>
  <si>
    <t>A230616110939481</t>
  </si>
  <si>
    <t>CNY / HKD 当前参考汇率: 1.095493101</t>
  </si>
  <si>
    <t>总计：69854 CNY/
76524.58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</si>
  <si>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</si>
  <si>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</si>
  <si>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</si>
  <si>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</si>
  <si>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</si>
  <si>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</si>
  <si>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</si>
  <si>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</si>
  <si>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</si>
  <si>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</si>
  <si>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</si>
  <si>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</si>
  <si>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</si>
  <si>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</si>
  <si>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</si>
  <si>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</si>
  <si>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</si>
  <si>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</si>
  <si>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</si>
  <si>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2023-06-08</t>
  </si>
  <si>
    <t>3479303</t>
  </si>
  <si>
    <t>芭东帕拉贡温泉度假酒店 (SHA Extra Plus)</t>
  </si>
  <si>
    <t>ADAM NOOR HASNAH ADAM</t>
  </si>
  <si>
    <t>2023-06-13</t>
  </si>
  <si>
    <t>2023-06-15</t>
  </si>
  <si>
    <t>退房日半月结</t>
  </si>
  <si>
    <t>1174.00</t>
  </si>
  <si>
    <t>RMB</t>
  </si>
  <si>
    <t>0</t>
  </si>
  <si>
    <t>0.00</t>
  </si>
  <si>
    <t>wisdom(携程)</t>
  </si>
  <si>
    <t>01.010189</t>
  </si>
  <si>
    <t>2023-06-09 10:24:01</t>
  </si>
  <si>
    <t>否</t>
  </si>
  <si>
    <t>汇智国际旅游发展有限公司</t>
  </si>
  <si>
    <t>直采</t>
  </si>
  <si>
    <t>泰国</t>
  </si>
  <si>
    <t>3476160</t>
  </si>
  <si>
    <t>2348.00</t>
  </si>
  <si>
    <t>2023-06-08 10:34:36</t>
  </si>
  <si>
    <t>2023-06-06</t>
  </si>
  <si>
    <t>3471078</t>
  </si>
  <si>
    <t>700.00</t>
  </si>
  <si>
    <t>2023-06-07 11:24:42</t>
  </si>
  <si>
    <t>3467515</t>
  </si>
  <si>
    <t>2023-06-11</t>
  </si>
  <si>
    <t>2023-06-06 16:10:00</t>
  </si>
  <si>
    <t>2023-06-04</t>
  </si>
  <si>
    <t>3459635</t>
  </si>
  <si>
    <t>2023-06-09</t>
  </si>
  <si>
    <t>2023-06-12</t>
  </si>
  <si>
    <t>963.00</t>
  </si>
  <si>
    <t>2023-06-05 16:06:56</t>
  </si>
  <si>
    <t>2023-06-02</t>
  </si>
  <si>
    <t>3450613</t>
  </si>
  <si>
    <t>2023-06-10</t>
  </si>
  <si>
    <t>2023-06-02 11:43:57</t>
  </si>
  <si>
    <t>2023-05-30</t>
  </si>
  <si>
    <t>3440380</t>
  </si>
  <si>
    <t>曼谷瑞吉酒店</t>
  </si>
  <si>
    <t>LU YI,NING XIAOWEI</t>
  </si>
  <si>
    <t>2023-06-05</t>
  </si>
  <si>
    <t>1610.00</t>
  </si>
  <si>
    <t>2023-05-31 14:58:45</t>
  </si>
  <si>
    <t>2023-05-28</t>
  </si>
  <si>
    <t>3432614</t>
  </si>
  <si>
    <t>bing/seungjin</t>
  </si>
  <si>
    <t>2023-05-29 10:28:53</t>
  </si>
  <si>
    <t>3432560</t>
  </si>
  <si>
    <t>2023-05-29 10:30:52</t>
  </si>
  <si>
    <t>2023-05-25</t>
  </si>
  <si>
    <t>3417800</t>
  </si>
  <si>
    <t>2023-06-03</t>
  </si>
  <si>
    <t>3516.00</t>
  </si>
  <si>
    <t>2023-05-25 11:32:52</t>
  </si>
  <si>
    <t>2023-05-24</t>
  </si>
  <si>
    <t>3416152</t>
  </si>
  <si>
    <t>2023-05-25 11:30:40</t>
  </si>
  <si>
    <t>3414996</t>
  </si>
  <si>
    <t>NGUYEN DUC HAU</t>
  </si>
  <si>
    <t>2800.00</t>
  </si>
  <si>
    <t>2023-05-24 16:42:23</t>
  </si>
  <si>
    <t>3414995</t>
  </si>
  <si>
    <t>2023-05-24 16:41:56</t>
  </si>
  <si>
    <t>2023-05-22</t>
  </si>
  <si>
    <t>3406646</t>
  </si>
  <si>
    <t>vinodrai shah/Kiritkumar</t>
  </si>
  <si>
    <t>2023-05-23 10:33:36</t>
  </si>
  <si>
    <t>2023-05-20</t>
  </si>
  <si>
    <t>3398679</t>
  </si>
  <si>
    <t>bhatia manish</t>
  </si>
  <si>
    <t>2023-05-20 12:44:55</t>
  </si>
  <si>
    <t>2023-05-19</t>
  </si>
  <si>
    <t>3396670</t>
  </si>
  <si>
    <t>LIAO POH CHOO</t>
  </si>
  <si>
    <t>1926.00</t>
  </si>
  <si>
    <t>2023-05-20 10:39:17</t>
  </si>
  <si>
    <t>2023-05-18</t>
  </si>
  <si>
    <t>3389426</t>
  </si>
  <si>
    <t>2023-06-01</t>
  </si>
  <si>
    <t>2023-06-14</t>
  </si>
  <si>
    <t>7618.00</t>
  </si>
  <si>
    <t>2023-05-18 12:03:08</t>
  </si>
  <si>
    <t>2023-05-14</t>
  </si>
  <si>
    <t>3372234</t>
  </si>
  <si>
    <t>阿罗纳海滩赫纳度假村</t>
  </si>
  <si>
    <t>2023-06-07</t>
  </si>
  <si>
    <t>9709.00</t>
  </si>
  <si>
    <t>2023-06-01 16:40:51</t>
  </si>
  <si>
    <t>菲律宾</t>
  </si>
  <si>
    <t>999224146665806-1</t>
  </si>
  <si>
    <t>2023-05-17</t>
  </si>
  <si>
    <t>3385676</t>
  </si>
  <si>
    <t>LEE/EUN KYONG LEE/EUN KYONG LEE/</t>
  </si>
  <si>
    <t>2023-06-01 16:40:05</t>
  </si>
  <si>
    <t>2023-05-07</t>
  </si>
  <si>
    <t>3337841</t>
  </si>
  <si>
    <t>LIU ANBO,WANG YUBIN,LI FEI,LIU MANLIANG,GAO TINGTING,LI CAIFAN</t>
  </si>
  <si>
    <t>5274.00</t>
  </si>
  <si>
    <t>2023-05-07 17:32:46</t>
  </si>
  <si>
    <t>2023-05-02</t>
  </si>
  <si>
    <t>3315531</t>
  </si>
  <si>
    <t>4265.00</t>
  </si>
  <si>
    <t>2023-05-02 14:16:53</t>
  </si>
  <si>
    <t>2023-04-22</t>
  </si>
  <si>
    <t>3273508</t>
  </si>
  <si>
    <t>2776.00</t>
  </si>
  <si>
    <t>2023-04-23 16:51:03</t>
  </si>
  <si>
    <t>2023-04-08</t>
  </si>
  <si>
    <t>3207988</t>
  </si>
  <si>
    <t>CHIANG LIMING,SU SHU LENG</t>
  </si>
  <si>
    <t>8600.00</t>
  </si>
  <si>
    <t>2023-04-11 11:03:53</t>
  </si>
  <si>
    <t>2023-04-07</t>
  </si>
  <si>
    <t>3206455</t>
  </si>
  <si>
    <t>2023-05-29</t>
  </si>
  <si>
    <t>6875.00</t>
  </si>
  <si>
    <t>2023-04-11 08:22:26</t>
  </si>
  <si>
    <t>2022-12-17</t>
  </si>
  <si>
    <t>2880893</t>
  </si>
  <si>
    <t>标准酒店 - 曼谷大都会大厦</t>
  </si>
  <si>
    <t>KO CINDY</t>
  </si>
  <si>
    <t>2000.00</t>
  </si>
  <si>
    <t>2022-12-17 15:57:20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</si>
</sst>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14</xdr:col>
      <xdr:colOff>466725</xdr:colOff>
      <xdr:row>67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43650"/>
          <a:ext cx="1055370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45086</v>
      </c>
      <c r="G2" s="6">
        <v>45088</v>
      </c>
      <c r="H2" s="4">
        <v>1</v>
      </c>
      <c r="I2" s="4">
        <v>2</v>
      </c>
      <c r="J2" s="4">
        <v>2</v>
      </c>
      <c r="K2" s="4" t="s">
        <v>30</v>
      </c>
      <c r="L2" s="4">
        <v>2000</v>
      </c>
      <c r="M2" s="4">
        <v>2000</v>
      </c>
      <c r="N2" s="4" t="s">
        <v>31</v>
      </c>
      <c r="O2" s="4" t="s">
        <v>32</v>
      </c>
      <c r="P2" s="4" t="s">
        <v>33</v>
      </c>
      <c r="Q2" s="4">
        <v>0</v>
      </c>
      <c r="R2" s="7">
        <v>44912</v>
      </c>
      <c r="S2" s="6">
        <v>45093</v>
      </c>
      <c r="T2" s="4" t="s">
        <v>34</v>
      </c>
      <c r="U2" s="4">
        <v>2000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45075</v>
      </c>
      <c r="G3" s="6">
        <v>45080</v>
      </c>
      <c r="H3" s="4">
        <v>1</v>
      </c>
      <c r="I3" s="4">
        <v>5</v>
      </c>
      <c r="J3" s="4">
        <v>5</v>
      </c>
      <c r="K3" s="4" t="s">
        <v>30</v>
      </c>
      <c r="L3" s="4">
        <v>6875</v>
      </c>
      <c r="M3" s="4">
        <v>6875</v>
      </c>
      <c r="N3" s="4" t="s">
        <v>40</v>
      </c>
      <c r="O3" s="4" t="s">
        <v>32</v>
      </c>
      <c r="P3" s="4" t="s">
        <v>33</v>
      </c>
      <c r="Q3" s="4">
        <v>0</v>
      </c>
      <c r="R3" s="7">
        <v>45023</v>
      </c>
      <c r="S3" s="6">
        <v>45093</v>
      </c>
      <c r="T3" s="4" t="s">
        <v>34</v>
      </c>
      <c r="U3" s="4">
        <v>6875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43</v>
      </c>
      <c r="F4" s="6">
        <v>45078</v>
      </c>
      <c r="G4" s="6">
        <v>45082</v>
      </c>
      <c r="H4" s="4">
        <v>1</v>
      </c>
      <c r="I4" s="4">
        <v>4</v>
      </c>
      <c r="J4" s="4">
        <v>4</v>
      </c>
      <c r="K4" s="4" t="s">
        <v>30</v>
      </c>
      <c r="L4" s="4">
        <v>8600</v>
      </c>
      <c r="M4" s="4">
        <v>8600</v>
      </c>
      <c r="N4" s="4" t="s">
        <v>44</v>
      </c>
      <c r="O4" s="4" t="s">
        <v>32</v>
      </c>
      <c r="P4" s="4" t="s">
        <v>33</v>
      </c>
      <c r="Q4" s="4">
        <v>0</v>
      </c>
      <c r="R4" s="7">
        <v>45024</v>
      </c>
      <c r="S4" s="6">
        <v>45093</v>
      </c>
      <c r="T4" s="4" t="s">
        <v>34</v>
      </c>
      <c r="U4" s="4">
        <v>8600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45088</v>
      </c>
      <c r="G5" s="6">
        <v>45092</v>
      </c>
      <c r="H5" s="4">
        <v>2</v>
      </c>
      <c r="I5" s="4">
        <v>4</v>
      </c>
      <c r="J5" s="4">
        <v>8</v>
      </c>
      <c r="K5" s="4" t="s">
        <v>30</v>
      </c>
      <c r="L5" s="4">
        <v>2776</v>
      </c>
      <c r="M5" s="4">
        <v>2776</v>
      </c>
      <c r="N5" s="4" t="s">
        <v>49</v>
      </c>
      <c r="O5" s="4" t="s">
        <v>32</v>
      </c>
      <c r="P5" s="4" t="s">
        <v>33</v>
      </c>
      <c r="Q5" s="4">
        <v>0</v>
      </c>
      <c r="R5" s="7">
        <v>45038</v>
      </c>
      <c r="S5" s="6">
        <v>45093</v>
      </c>
      <c r="T5" s="4" t="s">
        <v>34</v>
      </c>
      <c r="U5" s="4">
        <v>2776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45078</v>
      </c>
      <c r="G6" s="6">
        <v>45081</v>
      </c>
      <c r="H6" s="4">
        <v>1</v>
      </c>
      <c r="I6" s="4">
        <v>3</v>
      </c>
      <c r="J6" s="4">
        <v>3</v>
      </c>
      <c r="K6" s="4" t="s">
        <v>30</v>
      </c>
      <c r="L6" s="4">
        <v>4265</v>
      </c>
      <c r="M6" s="4">
        <v>4265</v>
      </c>
      <c r="N6" s="4" t="s">
        <v>52</v>
      </c>
      <c r="O6" s="4" t="s">
        <v>32</v>
      </c>
      <c r="P6" s="4" t="s">
        <v>33</v>
      </c>
      <c r="Q6" s="4">
        <v>0</v>
      </c>
      <c r="R6" s="7">
        <v>45048</v>
      </c>
      <c r="S6" s="6">
        <v>45093</v>
      </c>
      <c r="T6" s="4" t="s">
        <v>34</v>
      </c>
      <c r="U6" s="4">
        <v>4265</v>
      </c>
      <c r="V6" s="4">
        <v>0</v>
      </c>
      <c r="W6" s="4">
        <v>0</v>
      </c>
      <c r="X6" s="4" t="s">
        <v>35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47</v>
      </c>
      <c r="E7" s="4" t="s">
        <v>55</v>
      </c>
      <c r="F7" s="6">
        <v>45089</v>
      </c>
      <c r="G7" s="6">
        <v>45092</v>
      </c>
      <c r="H7" s="4">
        <v>3</v>
      </c>
      <c r="I7" s="4">
        <v>3</v>
      </c>
      <c r="J7" s="4">
        <v>9</v>
      </c>
      <c r="K7" s="4" t="s">
        <v>30</v>
      </c>
      <c r="L7" s="4">
        <v>5274</v>
      </c>
      <c r="M7" s="4">
        <v>5274</v>
      </c>
      <c r="N7" s="4" t="s">
        <v>56</v>
      </c>
      <c r="O7" s="4" t="s">
        <v>32</v>
      </c>
      <c r="P7" s="4" t="s">
        <v>33</v>
      </c>
      <c r="Q7" s="4">
        <v>0</v>
      </c>
      <c r="R7" s="7">
        <v>45053</v>
      </c>
      <c r="S7" s="6">
        <v>45093</v>
      </c>
      <c r="T7" s="4" t="s">
        <v>34</v>
      </c>
      <c r="U7" s="4">
        <v>5274</v>
      </c>
      <c r="V7" s="4">
        <v>0</v>
      </c>
      <c r="W7" s="4">
        <v>0</v>
      </c>
      <c r="X7" s="4" t="s">
        <v>35</v>
      </c>
      <c r="Y7" s="4" t="s">
        <v>57</v>
      </c>
    </row>
    <row r="8" s="4" customFormat="1" spans="1:26">
      <c r="A8" s="4" t="s">
        <v>58</v>
      </c>
      <c r="B8" s="4" t="s">
        <v>26</v>
      </c>
      <c r="C8" s="4" t="s">
        <v>27</v>
      </c>
      <c r="D8" s="4" t="s">
        <v>38</v>
      </c>
      <c r="E8" s="4" t="s">
        <v>39</v>
      </c>
      <c r="F8" s="6">
        <v>45078</v>
      </c>
      <c r="G8" s="6">
        <v>45084</v>
      </c>
      <c r="H8" s="4">
        <v>1</v>
      </c>
      <c r="I8" s="4">
        <v>6</v>
      </c>
      <c r="J8" s="4">
        <v>6</v>
      </c>
      <c r="K8" s="4" t="s">
        <v>30</v>
      </c>
      <c r="L8" s="4">
        <v>9709</v>
      </c>
      <c r="M8" s="4">
        <v>9709</v>
      </c>
      <c r="N8" s="4" t="s">
        <v>59</v>
      </c>
      <c r="O8" s="4" t="s">
        <v>32</v>
      </c>
      <c r="P8" s="4" t="s">
        <v>33</v>
      </c>
      <c r="Q8" s="4">
        <v>0</v>
      </c>
      <c r="R8" s="7">
        <v>45060</v>
      </c>
      <c r="S8" s="6">
        <v>45093</v>
      </c>
      <c r="T8" s="4" t="s">
        <v>34</v>
      </c>
      <c r="U8" s="4">
        <v>9709</v>
      </c>
      <c r="V8" s="4">
        <v>0</v>
      </c>
      <c r="W8" s="4">
        <v>0</v>
      </c>
      <c r="X8" s="4" t="s">
        <v>35</v>
      </c>
      <c r="Y8" s="4" t="s">
        <v>60</v>
      </c>
      <c r="Z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47</v>
      </c>
      <c r="E9" s="4" t="s">
        <v>55</v>
      </c>
      <c r="F9" s="6">
        <v>45078</v>
      </c>
      <c r="G9" s="6">
        <v>45091</v>
      </c>
      <c r="H9" s="4">
        <v>1</v>
      </c>
      <c r="I9" s="4">
        <v>13</v>
      </c>
      <c r="J9" s="4">
        <v>13</v>
      </c>
      <c r="K9" s="4" t="s">
        <v>30</v>
      </c>
      <c r="L9" s="4">
        <v>7618</v>
      </c>
      <c r="M9" s="4">
        <v>7618</v>
      </c>
      <c r="N9" s="4" t="s">
        <v>63</v>
      </c>
      <c r="O9" s="4" t="s">
        <v>32</v>
      </c>
      <c r="P9" s="4" t="s">
        <v>33</v>
      </c>
      <c r="Q9" s="4">
        <v>0</v>
      </c>
      <c r="R9" s="7">
        <v>45064</v>
      </c>
      <c r="S9" s="6">
        <v>45093</v>
      </c>
      <c r="T9" s="4" t="s">
        <v>34</v>
      </c>
      <c r="U9" s="4">
        <v>7618</v>
      </c>
      <c r="V9" s="4">
        <v>0</v>
      </c>
      <c r="W9" s="4">
        <v>0</v>
      </c>
      <c r="X9" s="4" t="s">
        <v>35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47</v>
      </c>
      <c r="E10" s="4" t="s">
        <v>48</v>
      </c>
      <c r="F10" s="6">
        <v>45086</v>
      </c>
      <c r="G10" s="6">
        <v>45089</v>
      </c>
      <c r="H10" s="4">
        <v>2</v>
      </c>
      <c r="I10" s="4">
        <v>3</v>
      </c>
      <c r="J10" s="4">
        <v>6</v>
      </c>
      <c r="K10" s="4" t="s">
        <v>30</v>
      </c>
      <c r="L10" s="4">
        <v>1926</v>
      </c>
      <c r="M10" s="4">
        <v>1926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45065</v>
      </c>
      <c r="S10" s="6">
        <v>45093</v>
      </c>
      <c r="T10" s="4" t="s">
        <v>34</v>
      </c>
      <c r="U10" s="4">
        <v>1926</v>
      </c>
      <c r="V10" s="4">
        <v>0</v>
      </c>
      <c r="W10" s="4">
        <v>0</v>
      </c>
      <c r="X10" s="4" t="s">
        <v>35</v>
      </c>
      <c r="Y10" s="4" t="s">
        <v>67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47</v>
      </c>
      <c r="E11" s="4" t="s">
        <v>69</v>
      </c>
      <c r="F11" s="6">
        <v>45083</v>
      </c>
      <c r="G11" s="6">
        <v>45085</v>
      </c>
      <c r="H11" s="4">
        <v>1</v>
      </c>
      <c r="I11" s="4">
        <v>2</v>
      </c>
      <c r="J11" s="4">
        <v>2</v>
      </c>
      <c r="K11" s="4" t="s">
        <v>30</v>
      </c>
      <c r="L11" s="4">
        <v>700</v>
      </c>
      <c r="M11" s="4">
        <v>700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45066</v>
      </c>
      <c r="S11" s="6">
        <v>45093</v>
      </c>
      <c r="T11" s="4" t="s">
        <v>34</v>
      </c>
      <c r="U11" s="4">
        <v>700</v>
      </c>
      <c r="V11" s="4">
        <v>0</v>
      </c>
      <c r="W11" s="4">
        <v>0</v>
      </c>
      <c r="X11" s="4" t="s">
        <v>35</v>
      </c>
      <c r="Y11" s="4" t="s">
        <v>71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47</v>
      </c>
      <c r="E12" s="4" t="s">
        <v>69</v>
      </c>
      <c r="F12" s="6">
        <v>45087</v>
      </c>
      <c r="G12" s="6">
        <v>45089</v>
      </c>
      <c r="H12" s="4">
        <v>1</v>
      </c>
      <c r="I12" s="4">
        <v>2</v>
      </c>
      <c r="J12" s="4">
        <v>2</v>
      </c>
      <c r="K12" s="4" t="s">
        <v>30</v>
      </c>
      <c r="L12" s="4">
        <v>700</v>
      </c>
      <c r="M12" s="4">
        <v>700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45068</v>
      </c>
      <c r="S12" s="6">
        <v>45093</v>
      </c>
      <c r="T12" s="4" t="s">
        <v>34</v>
      </c>
      <c r="U12" s="4">
        <v>700</v>
      </c>
      <c r="V12" s="4">
        <v>0</v>
      </c>
      <c r="W12" s="4">
        <v>0</v>
      </c>
      <c r="X12" s="4" t="s">
        <v>35</v>
      </c>
      <c r="Y12" s="4" t="s">
        <v>74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47</v>
      </c>
      <c r="E13" s="4" t="s">
        <v>69</v>
      </c>
      <c r="F13" s="6">
        <v>45090</v>
      </c>
      <c r="G13" s="6">
        <v>45092</v>
      </c>
      <c r="H13" s="4">
        <v>4</v>
      </c>
      <c r="I13" s="4">
        <v>2</v>
      </c>
      <c r="J13" s="4">
        <v>8</v>
      </c>
      <c r="K13" s="4" t="s">
        <v>30</v>
      </c>
      <c r="L13" s="4">
        <v>2800</v>
      </c>
      <c r="M13" s="4">
        <v>2800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45070</v>
      </c>
      <c r="S13" s="6">
        <v>45093</v>
      </c>
      <c r="T13" s="4" t="s">
        <v>34</v>
      </c>
      <c r="U13" s="4">
        <v>2800</v>
      </c>
      <c r="V13" s="4">
        <v>0</v>
      </c>
      <c r="W13" s="4">
        <v>0</v>
      </c>
      <c r="X13" s="4" t="s">
        <v>35</v>
      </c>
      <c r="Y13" s="4" t="s">
        <v>77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47</v>
      </c>
      <c r="E14" s="4" t="s">
        <v>69</v>
      </c>
      <c r="F14" s="6">
        <v>45090</v>
      </c>
      <c r="G14" s="6">
        <v>45092</v>
      </c>
      <c r="H14" s="4">
        <v>4</v>
      </c>
      <c r="I14" s="4">
        <v>2</v>
      </c>
      <c r="J14" s="4">
        <v>8</v>
      </c>
      <c r="K14" s="4" t="s">
        <v>30</v>
      </c>
      <c r="L14" s="4">
        <v>2800</v>
      </c>
      <c r="M14" s="4">
        <v>2800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45070</v>
      </c>
      <c r="S14" s="6">
        <v>45093</v>
      </c>
      <c r="T14" s="4" t="s">
        <v>34</v>
      </c>
      <c r="U14" s="4">
        <v>2800</v>
      </c>
      <c r="V14" s="4">
        <v>0</v>
      </c>
      <c r="W14" s="4">
        <v>0</v>
      </c>
      <c r="X14" s="4" t="s">
        <v>35</v>
      </c>
      <c r="Y14" s="4" t="s">
        <v>80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47</v>
      </c>
      <c r="E15" s="4" t="s">
        <v>69</v>
      </c>
      <c r="F15" s="6">
        <v>45079</v>
      </c>
      <c r="G15" s="6">
        <v>45081</v>
      </c>
      <c r="H15" s="4">
        <v>1</v>
      </c>
      <c r="I15" s="4">
        <v>2</v>
      </c>
      <c r="J15" s="4">
        <v>2</v>
      </c>
      <c r="K15" s="4" t="s">
        <v>30</v>
      </c>
      <c r="L15" s="4">
        <v>700</v>
      </c>
      <c r="M15" s="4">
        <v>700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45070</v>
      </c>
      <c r="S15" s="6">
        <v>45093</v>
      </c>
      <c r="T15" s="4" t="s">
        <v>34</v>
      </c>
      <c r="U15" s="4">
        <v>700</v>
      </c>
      <c r="V15" s="4">
        <v>0</v>
      </c>
      <c r="W15" s="4">
        <v>0</v>
      </c>
      <c r="X15" s="4" t="s">
        <v>35</v>
      </c>
      <c r="Y15" s="4" t="s">
        <v>83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47</v>
      </c>
      <c r="E16" s="4" t="s">
        <v>55</v>
      </c>
      <c r="F16" s="6">
        <v>45080</v>
      </c>
      <c r="G16" s="6">
        <v>45083</v>
      </c>
      <c r="H16" s="4">
        <v>2</v>
      </c>
      <c r="I16" s="4">
        <v>3</v>
      </c>
      <c r="J16" s="4">
        <v>6</v>
      </c>
      <c r="K16" s="4" t="s">
        <v>30</v>
      </c>
      <c r="L16" s="4">
        <v>3516</v>
      </c>
      <c r="M16" s="4">
        <v>3516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45071</v>
      </c>
      <c r="S16" s="6">
        <v>45093</v>
      </c>
      <c r="T16" s="4" t="s">
        <v>34</v>
      </c>
      <c r="U16" s="4">
        <v>3516</v>
      </c>
      <c r="V16" s="4">
        <v>0</v>
      </c>
      <c r="W16" s="4">
        <v>0</v>
      </c>
      <c r="X16" s="4" t="s">
        <v>35</v>
      </c>
      <c r="Y16" s="4" t="s">
        <v>86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47</v>
      </c>
      <c r="E17" s="4" t="s">
        <v>69</v>
      </c>
      <c r="F17" s="6">
        <v>45085</v>
      </c>
      <c r="G17" s="6">
        <v>45087</v>
      </c>
      <c r="H17" s="4">
        <v>1</v>
      </c>
      <c r="I17" s="4">
        <v>2</v>
      </c>
      <c r="J17" s="4">
        <v>2</v>
      </c>
      <c r="K17" s="4" t="s">
        <v>30</v>
      </c>
      <c r="L17" s="4">
        <v>700</v>
      </c>
      <c r="M17" s="4">
        <v>700</v>
      </c>
      <c r="N17" s="4" t="s">
        <v>88</v>
      </c>
      <c r="O17" s="4" t="s">
        <v>32</v>
      </c>
      <c r="P17" s="4" t="s">
        <v>33</v>
      </c>
      <c r="Q17" s="4">
        <v>0</v>
      </c>
      <c r="R17" s="7">
        <v>45074</v>
      </c>
      <c r="S17" s="6">
        <v>45093</v>
      </c>
      <c r="T17" s="4" t="s">
        <v>34</v>
      </c>
      <c r="U17" s="4">
        <v>700</v>
      </c>
      <c r="V17" s="4">
        <v>0</v>
      </c>
      <c r="W17" s="4">
        <v>0</v>
      </c>
      <c r="X17" s="4" t="s">
        <v>35</v>
      </c>
      <c r="Y17" s="4" t="s">
        <v>89</v>
      </c>
    </row>
    <row r="18" s="4" customFormat="1" spans="1:25">
      <c r="A18" s="4" t="s">
        <v>90</v>
      </c>
      <c r="B18" s="4" t="s">
        <v>26</v>
      </c>
      <c r="C18" s="4" t="s">
        <v>27</v>
      </c>
      <c r="D18" s="4" t="s">
        <v>47</v>
      </c>
      <c r="E18" s="4" t="s">
        <v>69</v>
      </c>
      <c r="F18" s="6">
        <v>45085</v>
      </c>
      <c r="G18" s="6">
        <v>45087</v>
      </c>
      <c r="H18" s="4">
        <v>1</v>
      </c>
      <c r="I18" s="4">
        <v>2</v>
      </c>
      <c r="J18" s="4">
        <v>2</v>
      </c>
      <c r="K18" s="4" t="s">
        <v>30</v>
      </c>
      <c r="L18" s="4">
        <v>700</v>
      </c>
      <c r="M18" s="4">
        <v>700</v>
      </c>
      <c r="N18" s="4" t="s">
        <v>91</v>
      </c>
      <c r="O18" s="4" t="s">
        <v>32</v>
      </c>
      <c r="P18" s="4" t="s">
        <v>33</v>
      </c>
      <c r="Q18" s="4">
        <v>0</v>
      </c>
      <c r="R18" s="7">
        <v>45074</v>
      </c>
      <c r="S18" s="6">
        <v>45093</v>
      </c>
      <c r="T18" s="4" t="s">
        <v>34</v>
      </c>
      <c r="U18" s="4">
        <v>700</v>
      </c>
      <c r="V18" s="4">
        <v>0</v>
      </c>
      <c r="W18" s="4">
        <v>0</v>
      </c>
      <c r="X18" s="4" t="s">
        <v>35</v>
      </c>
      <c r="Y18" s="4" t="s">
        <v>92</v>
      </c>
    </row>
    <row r="19" s="4" customFormat="1" spans="1:25">
      <c r="A19" s="4" t="s">
        <v>93</v>
      </c>
      <c r="B19" s="4" t="s">
        <v>26</v>
      </c>
      <c r="C19" s="4" t="s">
        <v>27</v>
      </c>
      <c r="D19" s="4" t="s">
        <v>94</v>
      </c>
      <c r="E19" s="4" t="s">
        <v>95</v>
      </c>
      <c r="F19" s="6">
        <v>45082</v>
      </c>
      <c r="G19" s="6">
        <v>45083</v>
      </c>
      <c r="H19" s="4">
        <v>1</v>
      </c>
      <c r="I19" s="4">
        <v>1</v>
      </c>
      <c r="J19" s="4">
        <v>1</v>
      </c>
      <c r="K19" s="4" t="s">
        <v>30</v>
      </c>
      <c r="L19" s="4">
        <v>1610</v>
      </c>
      <c r="M19" s="4">
        <v>1610</v>
      </c>
      <c r="N19" s="4" t="s">
        <v>96</v>
      </c>
      <c r="O19" s="4" t="s">
        <v>32</v>
      </c>
      <c r="P19" s="4" t="s">
        <v>33</v>
      </c>
      <c r="Q19" s="4">
        <v>0</v>
      </c>
      <c r="R19" s="7">
        <v>45076</v>
      </c>
      <c r="S19" s="6">
        <v>45093</v>
      </c>
      <c r="T19" s="4" t="s">
        <v>34</v>
      </c>
      <c r="U19" s="4">
        <v>1610</v>
      </c>
      <c r="V19" s="4">
        <v>0</v>
      </c>
      <c r="W19" s="4">
        <v>0</v>
      </c>
      <c r="X19" s="4" t="s">
        <v>35</v>
      </c>
      <c r="Y19" s="4" t="s">
        <v>97</v>
      </c>
    </row>
    <row r="20" s="4" customFormat="1" spans="1:25">
      <c r="A20" s="4" t="s">
        <v>98</v>
      </c>
      <c r="B20" s="4" t="s">
        <v>26</v>
      </c>
      <c r="C20" s="4" t="s">
        <v>27</v>
      </c>
      <c r="D20" s="4" t="s">
        <v>47</v>
      </c>
      <c r="E20" s="4" t="s">
        <v>69</v>
      </c>
      <c r="F20" s="6">
        <v>45087</v>
      </c>
      <c r="G20" s="6">
        <v>45089</v>
      </c>
      <c r="H20" s="4">
        <v>1</v>
      </c>
      <c r="I20" s="4">
        <v>2</v>
      </c>
      <c r="J20" s="4">
        <v>2</v>
      </c>
      <c r="K20" s="4" t="s">
        <v>30</v>
      </c>
      <c r="L20" s="4">
        <v>700</v>
      </c>
      <c r="M20" s="4">
        <v>700</v>
      </c>
      <c r="N20" s="4" t="s">
        <v>99</v>
      </c>
      <c r="O20" s="4" t="s">
        <v>32</v>
      </c>
      <c r="P20" s="4" t="s">
        <v>33</v>
      </c>
      <c r="Q20" s="4">
        <v>0</v>
      </c>
      <c r="R20" s="7">
        <v>45079</v>
      </c>
      <c r="S20" s="6">
        <v>45093</v>
      </c>
      <c r="T20" s="4" t="s">
        <v>34</v>
      </c>
      <c r="U20" s="4">
        <v>700</v>
      </c>
      <c r="V20" s="4">
        <v>0</v>
      </c>
      <c r="W20" s="4">
        <v>0</v>
      </c>
      <c r="X20" s="4" t="s">
        <v>35</v>
      </c>
      <c r="Y20" s="4" t="s">
        <v>100</v>
      </c>
    </row>
    <row r="21" s="4" customFormat="1" spans="1:25">
      <c r="A21" s="4" t="s">
        <v>101</v>
      </c>
      <c r="B21" s="4" t="s">
        <v>26</v>
      </c>
      <c r="C21" s="4" t="s">
        <v>27</v>
      </c>
      <c r="D21" s="4" t="s">
        <v>47</v>
      </c>
      <c r="E21" s="4" t="s">
        <v>48</v>
      </c>
      <c r="F21" s="6">
        <v>45086</v>
      </c>
      <c r="G21" s="6">
        <v>45089</v>
      </c>
      <c r="H21" s="4">
        <v>1</v>
      </c>
      <c r="I21" s="4">
        <v>3</v>
      </c>
      <c r="J21" s="4">
        <v>3</v>
      </c>
      <c r="K21" s="4" t="s">
        <v>30</v>
      </c>
      <c r="L21" s="4">
        <v>963</v>
      </c>
      <c r="M21" s="4">
        <v>963</v>
      </c>
      <c r="N21" s="4" t="s">
        <v>102</v>
      </c>
      <c r="O21" s="4" t="s">
        <v>32</v>
      </c>
      <c r="P21" s="4" t="s">
        <v>33</v>
      </c>
      <c r="Q21" s="4">
        <v>0</v>
      </c>
      <c r="R21" s="7">
        <v>45081</v>
      </c>
      <c r="S21" s="6">
        <v>45093</v>
      </c>
      <c r="T21" s="4" t="s">
        <v>34</v>
      </c>
      <c r="U21" s="4">
        <v>963</v>
      </c>
      <c r="V21" s="4">
        <v>0</v>
      </c>
      <c r="W21" s="4">
        <v>0</v>
      </c>
      <c r="X21" s="4" t="s">
        <v>35</v>
      </c>
      <c r="Y21" s="4" t="s">
        <v>103</v>
      </c>
    </row>
    <row r="22" s="4" customFormat="1" spans="1:25">
      <c r="A22" s="4" t="s">
        <v>104</v>
      </c>
      <c r="B22" s="4" t="s">
        <v>26</v>
      </c>
      <c r="C22" s="4" t="s">
        <v>27</v>
      </c>
      <c r="D22" s="4" t="s">
        <v>47</v>
      </c>
      <c r="E22" s="4" t="s">
        <v>69</v>
      </c>
      <c r="F22" s="6">
        <v>45088</v>
      </c>
      <c r="G22" s="6">
        <v>45090</v>
      </c>
      <c r="H22" s="4">
        <v>1</v>
      </c>
      <c r="I22" s="4">
        <v>2</v>
      </c>
      <c r="J22" s="4">
        <v>2</v>
      </c>
      <c r="K22" s="4" t="s">
        <v>30</v>
      </c>
      <c r="L22" s="4">
        <v>700</v>
      </c>
      <c r="M22" s="4">
        <v>700</v>
      </c>
      <c r="N22" s="4" t="s">
        <v>105</v>
      </c>
      <c r="O22" s="4" t="s">
        <v>32</v>
      </c>
      <c r="P22" s="4" t="s">
        <v>33</v>
      </c>
      <c r="Q22" s="4">
        <v>0</v>
      </c>
      <c r="R22" s="7">
        <v>45083.0000115741</v>
      </c>
      <c r="S22" s="6">
        <v>45093</v>
      </c>
      <c r="T22" s="4" t="s">
        <v>34</v>
      </c>
      <c r="U22" s="4">
        <v>700</v>
      </c>
      <c r="V22" s="4">
        <v>0</v>
      </c>
      <c r="W22" s="4">
        <v>0</v>
      </c>
      <c r="X22" s="4" t="s">
        <v>35</v>
      </c>
      <c r="Y22" s="4" t="s">
        <v>106</v>
      </c>
    </row>
    <row r="23" s="4" customFormat="1" spans="1:25">
      <c r="A23" s="4" t="s">
        <v>107</v>
      </c>
      <c r="B23" s="4" t="s">
        <v>26</v>
      </c>
      <c r="C23" s="4" t="s">
        <v>27</v>
      </c>
      <c r="D23" s="4" t="s">
        <v>47</v>
      </c>
      <c r="E23" s="4" t="s">
        <v>69</v>
      </c>
      <c r="F23" s="6">
        <v>45090</v>
      </c>
      <c r="G23" s="6">
        <v>45092</v>
      </c>
      <c r="H23" s="4">
        <v>1</v>
      </c>
      <c r="I23" s="4">
        <v>2</v>
      </c>
      <c r="J23" s="4">
        <v>2</v>
      </c>
      <c r="K23" s="4" t="s">
        <v>30</v>
      </c>
      <c r="L23" s="4">
        <v>700</v>
      </c>
      <c r="M23" s="4">
        <v>700</v>
      </c>
      <c r="N23" s="4" t="s">
        <v>108</v>
      </c>
      <c r="O23" s="4" t="s">
        <v>32</v>
      </c>
      <c r="P23" s="4" t="s">
        <v>33</v>
      </c>
      <c r="Q23" s="4">
        <v>0</v>
      </c>
      <c r="R23" s="7">
        <v>45083</v>
      </c>
      <c r="S23" s="6">
        <v>45093</v>
      </c>
      <c r="T23" s="4" t="s">
        <v>34</v>
      </c>
      <c r="U23" s="4">
        <v>700</v>
      </c>
      <c r="V23" s="4">
        <v>0</v>
      </c>
      <c r="W23" s="4">
        <v>0</v>
      </c>
      <c r="X23" s="4" t="s">
        <v>35</v>
      </c>
      <c r="Y23" s="4" t="s">
        <v>109</v>
      </c>
    </row>
    <row r="24" s="4" customFormat="1" spans="1:25">
      <c r="A24" s="4" t="s">
        <v>110</v>
      </c>
      <c r="B24" s="4" t="s">
        <v>26</v>
      </c>
      <c r="C24" s="4" t="s">
        <v>27</v>
      </c>
      <c r="D24" s="4" t="s">
        <v>47</v>
      </c>
      <c r="E24" s="4" t="s">
        <v>111</v>
      </c>
      <c r="F24" s="6">
        <v>45090</v>
      </c>
      <c r="G24" s="6">
        <v>45092</v>
      </c>
      <c r="H24" s="4">
        <v>2</v>
      </c>
      <c r="I24" s="4">
        <v>2</v>
      </c>
      <c r="J24" s="4">
        <v>4</v>
      </c>
      <c r="K24" s="4" t="s">
        <v>30</v>
      </c>
      <c r="L24" s="4">
        <v>2348</v>
      </c>
      <c r="M24" s="4">
        <v>2348</v>
      </c>
      <c r="N24" s="4" t="s">
        <v>112</v>
      </c>
      <c r="O24" s="4" t="s">
        <v>32</v>
      </c>
      <c r="P24" s="4" t="s">
        <v>33</v>
      </c>
      <c r="Q24" s="4">
        <v>0</v>
      </c>
      <c r="R24" s="7">
        <v>45085</v>
      </c>
      <c r="S24" s="6">
        <v>45093</v>
      </c>
      <c r="T24" s="4" t="s">
        <v>34</v>
      </c>
      <c r="U24" s="4">
        <v>2348</v>
      </c>
      <c r="V24" s="4">
        <v>0</v>
      </c>
      <c r="W24" s="4">
        <v>0</v>
      </c>
      <c r="X24" s="4" t="s">
        <v>35</v>
      </c>
      <c r="Y24" s="4" t="s">
        <v>113</v>
      </c>
    </row>
    <row r="25" s="4" customFormat="1" spans="1:25">
      <c r="A25" s="4" t="s">
        <v>114</v>
      </c>
      <c r="B25" s="4" t="s">
        <v>26</v>
      </c>
      <c r="C25" s="4" t="s">
        <v>27</v>
      </c>
      <c r="D25" s="4" t="s">
        <v>47</v>
      </c>
      <c r="E25" s="4" t="s">
        <v>111</v>
      </c>
      <c r="F25" s="6">
        <v>45090</v>
      </c>
      <c r="G25" s="6">
        <v>45092</v>
      </c>
      <c r="H25" s="4">
        <v>1</v>
      </c>
      <c r="I25" s="4">
        <v>2</v>
      </c>
      <c r="J25" s="4">
        <v>2</v>
      </c>
      <c r="K25" s="4" t="s">
        <v>30</v>
      </c>
      <c r="L25" s="4">
        <v>1174</v>
      </c>
      <c r="M25" s="4">
        <v>1174</v>
      </c>
      <c r="N25" s="4" t="s">
        <v>115</v>
      </c>
      <c r="O25" s="4" t="s">
        <v>32</v>
      </c>
      <c r="P25" s="4" t="s">
        <v>33</v>
      </c>
      <c r="Q25" s="4">
        <v>0</v>
      </c>
      <c r="R25" s="7">
        <v>45085</v>
      </c>
      <c r="S25" s="6">
        <v>45093</v>
      </c>
      <c r="T25" s="4" t="s">
        <v>34</v>
      </c>
      <c r="U25" s="4">
        <v>1174</v>
      </c>
      <c r="V25" s="4">
        <v>0</v>
      </c>
      <c r="W25" s="4">
        <v>0</v>
      </c>
      <c r="X25" s="4" t="s">
        <v>35</v>
      </c>
      <c r="Y25" s="4" t="s">
        <v>116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A32" sqref="A32:A3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117</v>
      </c>
    </row>
    <row r="2" s="4" customFormat="1" spans="1:9">
      <c r="A2" s="5">
        <v>999221944067277</v>
      </c>
      <c r="B2" s="6">
        <v>45086</v>
      </c>
      <c r="C2" s="6">
        <v>45088</v>
      </c>
      <c r="D2" s="4">
        <v>2000</v>
      </c>
      <c r="E2" s="4" t="str">
        <f>VLOOKUP(A2,HOP!A:L,12,0)</f>
        <v>2000.00</v>
      </c>
      <c r="F2" s="4" t="str">
        <f>VLOOKUP(A2,HOP!A:C,3,0)</f>
        <v>2880893</v>
      </c>
      <c r="G2" s="4">
        <f>D2-E2</f>
        <v>0</v>
      </c>
      <c r="H2" s="4" t="str">
        <f>$H$1&amp;F2</f>
        <v>，2880893</v>
      </c>
      <c r="I2" s="4" t="str">
        <f>VLOOKUP(A2,HOP!A:U,21,0)</f>
        <v>直采</v>
      </c>
    </row>
    <row r="3" s="4" customFormat="1" spans="1:9">
      <c r="A3" s="5">
        <v>999223534339395</v>
      </c>
      <c r="B3" s="6">
        <v>45075</v>
      </c>
      <c r="C3" s="6">
        <v>45080</v>
      </c>
      <c r="D3" s="4">
        <v>6875</v>
      </c>
      <c r="E3" s="4" t="str">
        <f>VLOOKUP(A3,HOP!A:L,12,0)</f>
        <v>6875.00</v>
      </c>
      <c r="F3" s="4" t="str">
        <f>VLOOKUP(A3,HOP!A:C,3,0)</f>
        <v>3206455</v>
      </c>
      <c r="G3" s="4">
        <f t="shared" ref="G3:G25" si="0">D3-E3</f>
        <v>0</v>
      </c>
      <c r="H3" s="4" t="str">
        <f t="shared" ref="H3:H25" si="1">$H$1&amp;F3</f>
        <v>，3206455</v>
      </c>
      <c r="I3" s="4" t="str">
        <f>VLOOKUP(A3,HOP!A:U,21,0)</f>
        <v>直采</v>
      </c>
    </row>
    <row r="4" s="4" customFormat="1" spans="1:9">
      <c r="A4" s="5">
        <v>999223540963912</v>
      </c>
      <c r="B4" s="6">
        <v>45078</v>
      </c>
      <c r="C4" s="6">
        <v>45082</v>
      </c>
      <c r="D4" s="4">
        <v>8600</v>
      </c>
      <c r="E4" s="4" t="str">
        <f>VLOOKUP(A4,HOP!A:L,12,0)</f>
        <v>8600.00</v>
      </c>
      <c r="F4" s="4" t="str">
        <f>VLOOKUP(A4,HOP!A:C,3,0)</f>
        <v>3207988</v>
      </c>
      <c r="G4" s="4">
        <f t="shared" si="0"/>
        <v>0</v>
      </c>
      <c r="H4" s="4" t="str">
        <f t="shared" si="1"/>
        <v>，3207988</v>
      </c>
      <c r="I4" s="4" t="str">
        <f>VLOOKUP(A4,HOP!A:U,21,0)</f>
        <v>直采</v>
      </c>
    </row>
    <row r="5" s="4" customFormat="1" spans="1:9">
      <c r="A5" s="5">
        <v>999223793860745</v>
      </c>
      <c r="B5" s="6">
        <v>45088</v>
      </c>
      <c r="C5" s="6">
        <v>45092</v>
      </c>
      <c r="D5" s="4">
        <v>2776</v>
      </c>
      <c r="E5" s="4" t="str">
        <f>VLOOKUP(A5,HOP!A:L,12,0)</f>
        <v>2776.00</v>
      </c>
      <c r="F5" s="4" t="str">
        <f>VLOOKUP(A5,HOP!A:C,3,0)</f>
        <v>3273508</v>
      </c>
      <c r="G5" s="4">
        <f t="shared" si="0"/>
        <v>0</v>
      </c>
      <c r="H5" s="4" t="str">
        <f t="shared" si="1"/>
        <v>，3273508</v>
      </c>
      <c r="I5" s="4" t="str">
        <f>VLOOKUP(A5,HOP!A:U,21,0)</f>
        <v>直采</v>
      </c>
    </row>
    <row r="6" s="4" customFormat="1" spans="1:9">
      <c r="A6" s="5">
        <v>999223967133158</v>
      </c>
      <c r="B6" s="6">
        <v>45078</v>
      </c>
      <c r="C6" s="6">
        <v>45081</v>
      </c>
      <c r="D6" s="4">
        <v>4265</v>
      </c>
      <c r="E6" s="4" t="str">
        <f>VLOOKUP(A6,HOP!A:L,12,0)</f>
        <v>4265.00</v>
      </c>
      <c r="F6" s="4" t="str">
        <f>VLOOKUP(A6,HOP!A:C,3,0)</f>
        <v>3315531</v>
      </c>
      <c r="G6" s="4">
        <f t="shared" si="0"/>
        <v>0</v>
      </c>
      <c r="H6" s="4" t="str">
        <f t="shared" si="1"/>
        <v>，3315531</v>
      </c>
      <c r="I6" s="4" t="str">
        <f>VLOOKUP(A6,HOP!A:U,21,0)</f>
        <v>直采</v>
      </c>
    </row>
    <row r="7" s="4" customFormat="1" spans="1:9">
      <c r="A7" s="5">
        <v>999224041948962</v>
      </c>
      <c r="B7" s="6">
        <v>45089</v>
      </c>
      <c r="C7" s="6">
        <v>45092</v>
      </c>
      <c r="D7" s="4">
        <v>5274</v>
      </c>
      <c r="E7" s="4" t="str">
        <f>VLOOKUP(A7,HOP!A:L,12,0)</f>
        <v>5274.00</v>
      </c>
      <c r="F7" s="4" t="str">
        <f>VLOOKUP(A7,HOP!A:C,3,0)</f>
        <v>3337841</v>
      </c>
      <c r="G7" s="4">
        <f t="shared" si="0"/>
        <v>0</v>
      </c>
      <c r="H7" s="4" t="str">
        <f t="shared" si="1"/>
        <v>，3337841</v>
      </c>
      <c r="I7" s="4" t="str">
        <f>VLOOKUP(A7,HOP!A:U,21,0)</f>
        <v>直采</v>
      </c>
    </row>
    <row r="8" s="4" customFormat="1" spans="1:9">
      <c r="A8" s="5">
        <v>999224146665806</v>
      </c>
      <c r="B8" s="6">
        <v>45078</v>
      </c>
      <c r="C8" s="6">
        <v>45084</v>
      </c>
      <c r="D8" s="4">
        <v>9709</v>
      </c>
      <c r="E8" s="4" t="str">
        <f>VLOOKUP(A8,HOP!A:L,12,0)</f>
        <v>9709.00</v>
      </c>
      <c r="F8" s="4" t="str">
        <f>VLOOKUP(A8,HOP!A:C,3,0)</f>
        <v>3372234</v>
      </c>
      <c r="G8" s="4">
        <f t="shared" si="0"/>
        <v>0</v>
      </c>
      <c r="H8" s="4" t="str">
        <f t="shared" si="1"/>
        <v>，3372234</v>
      </c>
      <c r="I8" s="4" t="str">
        <f>VLOOKUP(A8,HOP!A:U,21,0)</f>
        <v>直采</v>
      </c>
    </row>
    <row r="9" s="4" customFormat="1" spans="1:9">
      <c r="A9" s="5">
        <v>999224266688062</v>
      </c>
      <c r="B9" s="6">
        <v>45078</v>
      </c>
      <c r="C9" s="6">
        <v>45091</v>
      </c>
      <c r="D9" s="4">
        <v>7618</v>
      </c>
      <c r="E9" s="4" t="str">
        <f>VLOOKUP(A9,HOP!A:L,12,0)</f>
        <v>7618.00</v>
      </c>
      <c r="F9" s="4" t="str">
        <f>VLOOKUP(A9,HOP!A:C,3,0)</f>
        <v>3389426</v>
      </c>
      <c r="G9" s="4">
        <f t="shared" si="0"/>
        <v>0</v>
      </c>
      <c r="H9" s="4" t="str">
        <f t="shared" si="1"/>
        <v>，3389426</v>
      </c>
      <c r="I9" s="4" t="str">
        <f>VLOOKUP(A9,HOP!A:U,21,0)</f>
        <v>直采</v>
      </c>
    </row>
    <row r="10" s="4" customFormat="1" spans="1:9">
      <c r="A10" s="5">
        <v>999224302052604</v>
      </c>
      <c r="B10" s="6">
        <v>45086</v>
      </c>
      <c r="C10" s="6">
        <v>45089</v>
      </c>
      <c r="D10" s="4">
        <v>1926</v>
      </c>
      <c r="E10" s="4" t="str">
        <f>VLOOKUP(A10,HOP!A:L,12,0)</f>
        <v>1926.00</v>
      </c>
      <c r="F10" s="4" t="str">
        <f>VLOOKUP(A10,HOP!A:C,3,0)</f>
        <v>3396670</v>
      </c>
      <c r="G10" s="4">
        <f t="shared" si="0"/>
        <v>0</v>
      </c>
      <c r="H10" s="4" t="str">
        <f t="shared" si="1"/>
        <v>，3396670</v>
      </c>
      <c r="I10" s="4" t="str">
        <f>VLOOKUP(A10,HOP!A:U,21,0)</f>
        <v>直采</v>
      </c>
    </row>
    <row r="11" s="4" customFormat="1" spans="1:9">
      <c r="A11" s="5">
        <v>999224309237678</v>
      </c>
      <c r="B11" s="6">
        <v>45083</v>
      </c>
      <c r="C11" s="6">
        <v>45085</v>
      </c>
      <c r="D11" s="4">
        <v>700</v>
      </c>
      <c r="E11" s="4" t="str">
        <f>VLOOKUP(A11,HOP!A:L,12,0)</f>
        <v>700.00</v>
      </c>
      <c r="F11" s="4" t="str">
        <f>VLOOKUP(A11,HOP!A:C,3,0)</f>
        <v>3398679</v>
      </c>
      <c r="G11" s="4">
        <f t="shared" si="0"/>
        <v>0</v>
      </c>
      <c r="H11" s="4" t="str">
        <f t="shared" si="1"/>
        <v>，3398679</v>
      </c>
      <c r="I11" s="4" t="str">
        <f>VLOOKUP(A11,HOP!A:U,21,0)</f>
        <v>直采</v>
      </c>
    </row>
    <row r="12" s="4" customFormat="1" spans="1:9">
      <c r="A12" s="5">
        <v>999224354417144</v>
      </c>
      <c r="B12" s="6">
        <v>45087</v>
      </c>
      <c r="C12" s="6">
        <v>45089</v>
      </c>
      <c r="D12" s="4">
        <v>700</v>
      </c>
      <c r="E12" s="4" t="str">
        <f>VLOOKUP(A12,HOP!A:L,12,0)</f>
        <v>700.00</v>
      </c>
      <c r="F12" s="4" t="str">
        <f>VLOOKUP(A12,HOP!A:C,3,0)</f>
        <v>3406646</v>
      </c>
      <c r="G12" s="4">
        <f t="shared" si="0"/>
        <v>0</v>
      </c>
      <c r="H12" s="4" t="str">
        <f t="shared" si="1"/>
        <v>，3406646</v>
      </c>
      <c r="I12" s="4" t="str">
        <f>VLOOKUP(A12,HOP!A:U,21,0)</f>
        <v>直采</v>
      </c>
    </row>
    <row r="13" s="4" customFormat="1" spans="1:9">
      <c r="A13" s="5">
        <v>999224385850403</v>
      </c>
      <c r="B13" s="6">
        <v>45090</v>
      </c>
      <c r="C13" s="6">
        <v>45092</v>
      </c>
      <c r="D13" s="4">
        <v>2800</v>
      </c>
      <c r="E13" s="4" t="str">
        <f>VLOOKUP(A13,HOP!A:L,12,0)</f>
        <v>2800.00</v>
      </c>
      <c r="F13" s="4" t="str">
        <f>VLOOKUP(A13,HOP!A:C,3,0)</f>
        <v>3414996</v>
      </c>
      <c r="G13" s="4">
        <f t="shared" si="0"/>
        <v>0</v>
      </c>
      <c r="H13" s="4" t="str">
        <f t="shared" si="1"/>
        <v>，3414996</v>
      </c>
      <c r="I13" s="4" t="str">
        <f>VLOOKUP(A13,HOP!A:U,21,0)</f>
        <v>直采</v>
      </c>
    </row>
    <row r="14" s="4" customFormat="1" spans="1:9">
      <c r="A14" s="5">
        <v>999224385818810</v>
      </c>
      <c r="B14" s="6">
        <v>45090</v>
      </c>
      <c r="C14" s="6">
        <v>45092</v>
      </c>
      <c r="D14" s="4">
        <v>2800</v>
      </c>
      <c r="E14" s="4" t="str">
        <f>VLOOKUP(A14,HOP!A:L,12,0)</f>
        <v>2800.00</v>
      </c>
      <c r="F14" s="4" t="str">
        <f>VLOOKUP(A14,HOP!A:C,3,0)</f>
        <v>3414995</v>
      </c>
      <c r="G14" s="4">
        <f t="shared" si="0"/>
        <v>0</v>
      </c>
      <c r="H14" s="4" t="str">
        <f t="shared" si="1"/>
        <v>，3414995</v>
      </c>
      <c r="I14" s="4" t="str">
        <f>VLOOKUP(A14,HOP!A:U,21,0)</f>
        <v>直采</v>
      </c>
    </row>
    <row r="15" s="4" customFormat="1" spans="1:9">
      <c r="A15" s="5">
        <v>999224390218760</v>
      </c>
      <c r="B15" s="6">
        <v>45079</v>
      </c>
      <c r="C15" s="6">
        <v>45081</v>
      </c>
      <c r="D15" s="4">
        <v>700</v>
      </c>
      <c r="E15" s="4" t="str">
        <f>VLOOKUP(A15,HOP!A:L,12,0)</f>
        <v>700.00</v>
      </c>
      <c r="F15" s="4" t="str">
        <f>VLOOKUP(A15,HOP!A:C,3,0)</f>
        <v>3416152</v>
      </c>
      <c r="G15" s="4">
        <f t="shared" si="0"/>
        <v>0</v>
      </c>
      <c r="H15" s="4" t="str">
        <f t="shared" si="1"/>
        <v>，3416152</v>
      </c>
      <c r="I15" s="4" t="str">
        <f>VLOOKUP(A15,HOP!A:U,21,0)</f>
        <v>直采</v>
      </c>
    </row>
    <row r="16" s="4" customFormat="1" spans="1:9">
      <c r="A16" s="5">
        <v>999224393568972</v>
      </c>
      <c r="B16" s="6">
        <v>45080</v>
      </c>
      <c r="C16" s="6">
        <v>45083</v>
      </c>
      <c r="D16" s="4">
        <v>3516</v>
      </c>
      <c r="E16" s="4" t="str">
        <f>VLOOKUP(A16,HOP!A:L,12,0)</f>
        <v>3516.00</v>
      </c>
      <c r="F16" s="4" t="str">
        <f>VLOOKUP(A16,HOP!A:C,3,0)</f>
        <v>3417800</v>
      </c>
      <c r="G16" s="4">
        <f t="shared" si="0"/>
        <v>0</v>
      </c>
      <c r="H16" s="4" t="str">
        <f t="shared" si="1"/>
        <v>，3417800</v>
      </c>
      <c r="I16" s="4" t="str">
        <f>VLOOKUP(A16,HOP!A:U,21,0)</f>
        <v>直采</v>
      </c>
    </row>
    <row r="17" s="4" customFormat="1" spans="1:9">
      <c r="A17" s="5">
        <v>999224455283332</v>
      </c>
      <c r="B17" s="6">
        <v>45085</v>
      </c>
      <c r="C17" s="6">
        <v>45087</v>
      </c>
      <c r="D17" s="4">
        <v>700</v>
      </c>
      <c r="E17" s="4" t="str">
        <f>VLOOKUP(A17,HOP!A:L,12,0)</f>
        <v>700.00</v>
      </c>
      <c r="F17" s="4" t="str">
        <f>VLOOKUP(A17,HOP!A:C,3,0)</f>
        <v>3432560</v>
      </c>
      <c r="G17" s="4">
        <f t="shared" si="0"/>
        <v>0</v>
      </c>
      <c r="H17" s="4" t="str">
        <f t="shared" si="1"/>
        <v>，3432560</v>
      </c>
      <c r="I17" s="4" t="str">
        <f>VLOOKUP(A17,HOP!A:U,21,0)</f>
        <v>直采</v>
      </c>
    </row>
    <row r="18" s="4" customFormat="1" spans="1:9">
      <c r="A18" s="5">
        <v>999224455307342</v>
      </c>
      <c r="B18" s="6">
        <v>45085</v>
      </c>
      <c r="C18" s="6">
        <v>45087</v>
      </c>
      <c r="D18" s="4">
        <v>700</v>
      </c>
      <c r="E18" s="4" t="str">
        <f>VLOOKUP(A18,HOP!A:L,12,0)</f>
        <v>700.00</v>
      </c>
      <c r="F18" s="4" t="str">
        <f>VLOOKUP(A18,HOP!A:C,3,0)</f>
        <v>3432614</v>
      </c>
      <c r="G18" s="4">
        <f t="shared" si="0"/>
        <v>0</v>
      </c>
      <c r="H18" s="4" t="str">
        <f t="shared" si="1"/>
        <v>，3432614</v>
      </c>
      <c r="I18" s="4" t="str">
        <f>VLOOKUP(A18,HOP!A:U,21,0)</f>
        <v>直采</v>
      </c>
    </row>
    <row r="19" s="4" customFormat="1" spans="1:9">
      <c r="A19" s="5">
        <v>999224498697400</v>
      </c>
      <c r="B19" s="6">
        <v>45082</v>
      </c>
      <c r="C19" s="6">
        <v>45083</v>
      </c>
      <c r="D19" s="4">
        <v>1610</v>
      </c>
      <c r="E19" s="4" t="str">
        <f>VLOOKUP(A19,HOP!A:L,12,0)</f>
        <v>1610.00</v>
      </c>
      <c r="F19" s="4" t="str">
        <f>VLOOKUP(A19,HOP!A:C,3,0)</f>
        <v>3440380</v>
      </c>
      <c r="G19" s="4">
        <f t="shared" si="0"/>
        <v>0</v>
      </c>
      <c r="H19" s="4" t="str">
        <f t="shared" si="1"/>
        <v>，3440380</v>
      </c>
      <c r="I19" s="4" t="str">
        <f>VLOOKUP(A19,HOP!A:U,21,0)</f>
        <v>直采</v>
      </c>
    </row>
    <row r="20" s="4" customFormat="1" spans="1:9">
      <c r="A20" s="5">
        <v>999224542080011</v>
      </c>
      <c r="B20" s="6">
        <v>45087</v>
      </c>
      <c r="C20" s="6">
        <v>45089</v>
      </c>
      <c r="D20" s="4">
        <v>700</v>
      </c>
      <c r="E20" s="4" t="str">
        <f>VLOOKUP(A20,HOP!A:L,12,0)</f>
        <v>700.00</v>
      </c>
      <c r="F20" s="4" t="str">
        <f>VLOOKUP(A20,HOP!A:C,3,0)</f>
        <v>3450613</v>
      </c>
      <c r="G20" s="4">
        <f t="shared" si="0"/>
        <v>0</v>
      </c>
      <c r="H20" s="4" t="str">
        <f t="shared" si="1"/>
        <v>，3450613</v>
      </c>
      <c r="I20" s="4" t="str">
        <f>VLOOKUP(A20,HOP!A:U,21,0)</f>
        <v>直采</v>
      </c>
    </row>
    <row r="21" s="4" customFormat="1" spans="1:9">
      <c r="A21" s="5">
        <v>999224588147199</v>
      </c>
      <c r="B21" s="6">
        <v>45086</v>
      </c>
      <c r="C21" s="6">
        <v>45089</v>
      </c>
      <c r="D21" s="4">
        <v>963</v>
      </c>
      <c r="E21" s="4" t="str">
        <f>VLOOKUP(A21,HOP!A:L,12,0)</f>
        <v>963.00</v>
      </c>
      <c r="F21" s="4" t="str">
        <f>VLOOKUP(A21,HOP!A:C,3,0)</f>
        <v>3459635</v>
      </c>
      <c r="G21" s="4">
        <f t="shared" si="0"/>
        <v>0</v>
      </c>
      <c r="H21" s="4" t="str">
        <f t="shared" si="1"/>
        <v>，3459635</v>
      </c>
      <c r="I21" s="4" t="str">
        <f>VLOOKUP(A21,HOP!A:U,21,0)</f>
        <v>直采</v>
      </c>
    </row>
    <row r="22" s="4" customFormat="1" spans="1:9">
      <c r="A22" s="5">
        <v>999224614671510</v>
      </c>
      <c r="B22" s="6">
        <v>45088</v>
      </c>
      <c r="C22" s="6">
        <v>45090</v>
      </c>
      <c r="D22" s="4">
        <v>700</v>
      </c>
      <c r="E22" s="4" t="str">
        <f>VLOOKUP(A22,HOP!A:L,12,0)</f>
        <v>700.00</v>
      </c>
      <c r="F22" s="4" t="str">
        <f>VLOOKUP(A22,HOP!A:C,3,0)</f>
        <v>3467515</v>
      </c>
      <c r="G22" s="4">
        <f t="shared" si="0"/>
        <v>0</v>
      </c>
      <c r="H22" s="4" t="str">
        <f t="shared" si="1"/>
        <v>，3467515</v>
      </c>
      <c r="I22" s="4" t="str">
        <f>VLOOKUP(A22,HOP!A:U,21,0)</f>
        <v>直采</v>
      </c>
    </row>
    <row r="23" s="4" customFormat="1" spans="1:9">
      <c r="A23" s="5">
        <v>999224634110012</v>
      </c>
      <c r="B23" s="6">
        <v>45090</v>
      </c>
      <c r="C23" s="6">
        <v>45092</v>
      </c>
      <c r="D23" s="4">
        <v>700</v>
      </c>
      <c r="E23" s="4" t="str">
        <f>VLOOKUP(A23,HOP!A:L,12,0)</f>
        <v>700.00</v>
      </c>
      <c r="F23" s="4" t="str">
        <f>VLOOKUP(A23,HOP!A:C,3,0)</f>
        <v>3471078</v>
      </c>
      <c r="G23" s="4">
        <f t="shared" si="0"/>
        <v>0</v>
      </c>
      <c r="H23" s="4" t="str">
        <f t="shared" si="1"/>
        <v>，3471078</v>
      </c>
      <c r="I23" s="4" t="str">
        <f>VLOOKUP(A23,HOP!A:U,21,0)</f>
        <v>直采</v>
      </c>
    </row>
    <row r="24" s="4" customFormat="1" spans="1:9">
      <c r="A24" s="5">
        <v>999224658420838</v>
      </c>
      <c r="B24" s="6">
        <v>45090</v>
      </c>
      <c r="C24" s="6">
        <v>45092</v>
      </c>
      <c r="D24" s="4">
        <v>2348</v>
      </c>
      <c r="E24" s="4" t="str">
        <f>VLOOKUP(A24,HOP!A:L,12,0)</f>
        <v>2348.00</v>
      </c>
      <c r="F24" s="4" t="str">
        <f>VLOOKUP(A24,HOP!A:C,3,0)</f>
        <v>3476160</v>
      </c>
      <c r="G24" s="4">
        <f t="shared" si="0"/>
        <v>0</v>
      </c>
      <c r="H24" s="4" t="str">
        <f t="shared" si="1"/>
        <v>，3476160</v>
      </c>
      <c r="I24" s="4" t="str">
        <f>VLOOKUP(A24,HOP!A:U,21,0)</f>
        <v>直采</v>
      </c>
    </row>
    <row r="25" s="4" customFormat="1" spans="1:9">
      <c r="A25" s="5">
        <v>999224678207262</v>
      </c>
      <c r="B25" s="6">
        <v>45090</v>
      </c>
      <c r="C25" s="6">
        <v>45092</v>
      </c>
      <c r="D25" s="4">
        <v>1174</v>
      </c>
      <c r="E25" s="4" t="str">
        <f>VLOOKUP(A25,HOP!A:L,12,0)</f>
        <v>1174.00</v>
      </c>
      <c r="F25" s="4" t="str">
        <f>VLOOKUP(A25,HOP!A:C,3,0)</f>
        <v>3479303</v>
      </c>
      <c r="G25" s="4">
        <f t="shared" si="0"/>
        <v>0</v>
      </c>
      <c r="H25" s="4" t="str">
        <f t="shared" si="1"/>
        <v>，3479303</v>
      </c>
      <c r="I25" s="4" t="str">
        <f>VLOOKUP(A25,HOP!A:U,21,0)</f>
        <v>直采</v>
      </c>
    </row>
    <row r="27" spans="4:4">
      <c r="D27" s="4">
        <f>SUM(D2:D26)</f>
        <v>69854</v>
      </c>
    </row>
    <row r="32" spans="1:1">
      <c r="A32" s="4" t="s">
        <v>118</v>
      </c>
    </row>
    <row r="33" spans="1:1">
      <c r="A33" s="4" t="s">
        <v>119</v>
      </c>
    </row>
    <row r="34" spans="1:1">
      <c r="A34" s="4" t="s">
        <v>120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121</v>
      </c>
      <c r="B1" s="2" t="s">
        <v>122</v>
      </c>
      <c r="C1" s="2" t="s">
        <v>123</v>
      </c>
      <c r="D1" s="2" t="s">
        <v>124</v>
      </c>
      <c r="E1" s="2" t="s">
        <v>13</v>
      </c>
      <c r="F1" s="2" t="s">
        <v>5</v>
      </c>
      <c r="G1" s="2" t="s">
        <v>6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  <c r="V1" s="2" t="s">
        <v>139</v>
      </c>
    </row>
    <row r="2" s="1" customFormat="1" spans="1:22">
      <c r="A2" s="3">
        <v>999224678207262</v>
      </c>
      <c r="B2" s="1" t="s">
        <v>140</v>
      </c>
      <c r="C2" s="1" t="s">
        <v>141</v>
      </c>
      <c r="D2" s="1" t="s">
        <v>142</v>
      </c>
      <c r="E2" s="1" t="s">
        <v>143</v>
      </c>
      <c r="F2" s="1" t="s">
        <v>144</v>
      </c>
      <c r="G2" s="1" t="s">
        <v>145</v>
      </c>
      <c r="H2" s="1" t="s">
        <v>146</v>
      </c>
      <c r="I2" s="1" t="s">
        <v>147</v>
      </c>
      <c r="J2" s="1" t="s">
        <v>148</v>
      </c>
      <c r="K2" s="1" t="s">
        <v>147</v>
      </c>
      <c r="L2" s="1" t="s">
        <v>147</v>
      </c>
      <c r="M2" s="1" t="s">
        <v>149</v>
      </c>
      <c r="N2" s="1" t="s">
        <v>149</v>
      </c>
      <c r="O2" s="1" t="s">
        <v>150</v>
      </c>
      <c r="P2" s="1" t="s">
        <v>151</v>
      </c>
      <c r="Q2" s="1" t="s">
        <v>152</v>
      </c>
      <c r="R2" s="1" t="s">
        <v>153</v>
      </c>
      <c r="S2" s="1" t="s">
        <v>154</v>
      </c>
      <c r="T2" s="1" t="s">
        <v>155</v>
      </c>
      <c r="U2" s="1" t="s">
        <v>156</v>
      </c>
      <c r="V2" s="1" t="s">
        <v>157</v>
      </c>
    </row>
    <row r="3" s="1" customFormat="1" spans="1:22">
      <c r="A3" s="3">
        <v>999224658420838</v>
      </c>
      <c r="B3" s="1" t="s">
        <v>140</v>
      </c>
      <c r="C3" s="1" t="s">
        <v>158</v>
      </c>
      <c r="D3" s="1" t="s">
        <v>142</v>
      </c>
      <c r="E3" s="1" t="s">
        <v>112</v>
      </c>
      <c r="F3" s="1" t="s">
        <v>144</v>
      </c>
      <c r="G3" s="1" t="s">
        <v>145</v>
      </c>
      <c r="H3" s="1" t="s">
        <v>146</v>
      </c>
      <c r="I3" s="1" t="s">
        <v>159</v>
      </c>
      <c r="J3" s="1" t="s">
        <v>148</v>
      </c>
      <c r="K3" s="1" t="s">
        <v>159</v>
      </c>
      <c r="L3" s="1" t="s">
        <v>159</v>
      </c>
      <c r="M3" s="1" t="s">
        <v>149</v>
      </c>
      <c r="N3" s="1" t="s">
        <v>149</v>
      </c>
      <c r="O3" s="1" t="s">
        <v>150</v>
      </c>
      <c r="P3" s="1" t="s">
        <v>151</v>
      </c>
      <c r="Q3" s="1" t="s">
        <v>152</v>
      </c>
      <c r="R3" s="1" t="s">
        <v>160</v>
      </c>
      <c r="S3" s="1" t="s">
        <v>154</v>
      </c>
      <c r="T3" s="1" t="s">
        <v>155</v>
      </c>
      <c r="U3" s="1" t="s">
        <v>156</v>
      </c>
      <c r="V3" s="1" t="s">
        <v>157</v>
      </c>
    </row>
    <row r="4" s="1" customFormat="1" spans="1:22">
      <c r="A4" s="3">
        <v>999224634110012</v>
      </c>
      <c r="B4" s="1" t="s">
        <v>161</v>
      </c>
      <c r="C4" s="1" t="s">
        <v>162</v>
      </c>
      <c r="D4" s="1" t="s">
        <v>142</v>
      </c>
      <c r="E4" s="1" t="s">
        <v>108</v>
      </c>
      <c r="F4" s="1" t="s">
        <v>144</v>
      </c>
      <c r="G4" s="1" t="s">
        <v>145</v>
      </c>
      <c r="H4" s="1" t="s">
        <v>146</v>
      </c>
      <c r="I4" s="1" t="s">
        <v>163</v>
      </c>
      <c r="J4" s="1" t="s">
        <v>148</v>
      </c>
      <c r="K4" s="1" t="s">
        <v>163</v>
      </c>
      <c r="L4" s="1" t="s">
        <v>163</v>
      </c>
      <c r="M4" s="1" t="s">
        <v>149</v>
      </c>
      <c r="N4" s="1" t="s">
        <v>149</v>
      </c>
      <c r="O4" s="1" t="s">
        <v>150</v>
      </c>
      <c r="P4" s="1" t="s">
        <v>151</v>
      </c>
      <c r="Q4" s="1" t="s">
        <v>152</v>
      </c>
      <c r="R4" s="1" t="s">
        <v>164</v>
      </c>
      <c r="S4" s="1" t="s">
        <v>154</v>
      </c>
      <c r="T4" s="1" t="s">
        <v>155</v>
      </c>
      <c r="U4" s="1" t="s">
        <v>156</v>
      </c>
      <c r="V4" s="1" t="s">
        <v>157</v>
      </c>
    </row>
    <row r="5" s="1" customFormat="1" spans="1:22">
      <c r="A5" s="3">
        <v>999224614671510</v>
      </c>
      <c r="B5" s="1" t="s">
        <v>161</v>
      </c>
      <c r="C5" s="1" t="s">
        <v>165</v>
      </c>
      <c r="D5" s="1" t="s">
        <v>142</v>
      </c>
      <c r="E5" s="1" t="s">
        <v>105</v>
      </c>
      <c r="F5" s="1" t="s">
        <v>166</v>
      </c>
      <c r="G5" s="1" t="s">
        <v>144</v>
      </c>
      <c r="H5" s="1" t="s">
        <v>146</v>
      </c>
      <c r="I5" s="1" t="s">
        <v>163</v>
      </c>
      <c r="J5" s="1" t="s">
        <v>148</v>
      </c>
      <c r="K5" s="1" t="s">
        <v>163</v>
      </c>
      <c r="L5" s="1" t="s">
        <v>163</v>
      </c>
      <c r="M5" s="1" t="s">
        <v>149</v>
      </c>
      <c r="N5" s="1" t="s">
        <v>149</v>
      </c>
      <c r="O5" s="1" t="s">
        <v>150</v>
      </c>
      <c r="P5" s="1" t="s">
        <v>151</v>
      </c>
      <c r="Q5" s="1" t="s">
        <v>152</v>
      </c>
      <c r="R5" s="1" t="s">
        <v>167</v>
      </c>
      <c r="S5" s="1" t="s">
        <v>154</v>
      </c>
      <c r="T5" s="1" t="s">
        <v>155</v>
      </c>
      <c r="U5" s="1" t="s">
        <v>156</v>
      </c>
      <c r="V5" s="1" t="s">
        <v>157</v>
      </c>
    </row>
    <row r="6" s="1" customFormat="1" spans="1:22">
      <c r="A6" s="3">
        <v>999224588147199</v>
      </c>
      <c r="B6" s="1" t="s">
        <v>168</v>
      </c>
      <c r="C6" s="1" t="s">
        <v>169</v>
      </c>
      <c r="D6" s="1" t="s">
        <v>142</v>
      </c>
      <c r="E6" s="1" t="s">
        <v>102</v>
      </c>
      <c r="F6" s="1" t="s">
        <v>170</v>
      </c>
      <c r="G6" s="1" t="s">
        <v>171</v>
      </c>
      <c r="H6" s="1" t="s">
        <v>146</v>
      </c>
      <c r="I6" s="1" t="s">
        <v>172</v>
      </c>
      <c r="J6" s="1" t="s">
        <v>148</v>
      </c>
      <c r="K6" s="1" t="s">
        <v>172</v>
      </c>
      <c r="L6" s="1" t="s">
        <v>172</v>
      </c>
      <c r="M6" s="1" t="s">
        <v>149</v>
      </c>
      <c r="N6" s="1" t="s">
        <v>149</v>
      </c>
      <c r="O6" s="1" t="s">
        <v>150</v>
      </c>
      <c r="P6" s="1" t="s">
        <v>151</v>
      </c>
      <c r="Q6" s="1" t="s">
        <v>152</v>
      </c>
      <c r="R6" s="1" t="s">
        <v>173</v>
      </c>
      <c r="S6" s="1" t="s">
        <v>154</v>
      </c>
      <c r="T6" s="1" t="s">
        <v>155</v>
      </c>
      <c r="U6" s="1" t="s">
        <v>156</v>
      </c>
      <c r="V6" s="1" t="s">
        <v>157</v>
      </c>
    </row>
    <row r="7" s="1" customFormat="1" spans="1:22">
      <c r="A7" s="3">
        <v>999224542080011</v>
      </c>
      <c r="B7" s="1" t="s">
        <v>174</v>
      </c>
      <c r="C7" s="1" t="s">
        <v>175</v>
      </c>
      <c r="D7" s="1" t="s">
        <v>142</v>
      </c>
      <c r="E7" s="1" t="s">
        <v>99</v>
      </c>
      <c r="F7" s="1" t="s">
        <v>176</v>
      </c>
      <c r="G7" s="1" t="s">
        <v>171</v>
      </c>
      <c r="H7" s="1" t="s">
        <v>146</v>
      </c>
      <c r="I7" s="1" t="s">
        <v>163</v>
      </c>
      <c r="J7" s="1" t="s">
        <v>148</v>
      </c>
      <c r="K7" s="1" t="s">
        <v>163</v>
      </c>
      <c r="L7" s="1" t="s">
        <v>163</v>
      </c>
      <c r="M7" s="1" t="s">
        <v>149</v>
      </c>
      <c r="N7" s="1" t="s">
        <v>149</v>
      </c>
      <c r="O7" s="1" t="s">
        <v>150</v>
      </c>
      <c r="P7" s="1" t="s">
        <v>151</v>
      </c>
      <c r="Q7" s="1" t="s">
        <v>152</v>
      </c>
      <c r="R7" s="1" t="s">
        <v>177</v>
      </c>
      <c r="S7" s="1" t="s">
        <v>154</v>
      </c>
      <c r="T7" s="1" t="s">
        <v>155</v>
      </c>
      <c r="U7" s="1" t="s">
        <v>156</v>
      </c>
      <c r="V7" s="1" t="s">
        <v>157</v>
      </c>
    </row>
    <row r="8" s="1" customFormat="1" spans="1:22">
      <c r="A8" s="3">
        <v>999224498697400</v>
      </c>
      <c r="B8" s="1" t="s">
        <v>178</v>
      </c>
      <c r="C8" s="1" t="s">
        <v>179</v>
      </c>
      <c r="D8" s="1" t="s">
        <v>180</v>
      </c>
      <c r="E8" s="1" t="s">
        <v>181</v>
      </c>
      <c r="F8" s="1" t="s">
        <v>182</v>
      </c>
      <c r="G8" s="1" t="s">
        <v>161</v>
      </c>
      <c r="H8" s="1" t="s">
        <v>146</v>
      </c>
      <c r="I8" s="1" t="s">
        <v>183</v>
      </c>
      <c r="J8" s="1" t="s">
        <v>148</v>
      </c>
      <c r="K8" s="1" t="s">
        <v>183</v>
      </c>
      <c r="L8" s="1" t="s">
        <v>183</v>
      </c>
      <c r="M8" s="1" t="s">
        <v>149</v>
      </c>
      <c r="N8" s="1" t="s">
        <v>149</v>
      </c>
      <c r="O8" s="1" t="s">
        <v>150</v>
      </c>
      <c r="P8" s="1" t="s">
        <v>151</v>
      </c>
      <c r="Q8" s="1" t="s">
        <v>152</v>
      </c>
      <c r="R8" s="1" t="s">
        <v>184</v>
      </c>
      <c r="S8" s="1" t="s">
        <v>154</v>
      </c>
      <c r="T8" s="1" t="s">
        <v>155</v>
      </c>
      <c r="U8" s="1" t="s">
        <v>156</v>
      </c>
      <c r="V8" s="1" t="s">
        <v>157</v>
      </c>
    </row>
    <row r="9" s="1" customFormat="1" spans="1:22">
      <c r="A9" s="3">
        <v>999224455307342</v>
      </c>
      <c r="B9" s="1" t="s">
        <v>185</v>
      </c>
      <c r="C9" s="1" t="s">
        <v>186</v>
      </c>
      <c r="D9" s="1" t="s">
        <v>142</v>
      </c>
      <c r="E9" s="1" t="s">
        <v>187</v>
      </c>
      <c r="F9" s="1" t="s">
        <v>140</v>
      </c>
      <c r="G9" s="1" t="s">
        <v>176</v>
      </c>
      <c r="H9" s="1" t="s">
        <v>146</v>
      </c>
      <c r="I9" s="1" t="s">
        <v>163</v>
      </c>
      <c r="J9" s="1" t="s">
        <v>148</v>
      </c>
      <c r="K9" s="1" t="s">
        <v>163</v>
      </c>
      <c r="L9" s="1" t="s">
        <v>163</v>
      </c>
      <c r="M9" s="1" t="s">
        <v>149</v>
      </c>
      <c r="N9" s="1" t="s">
        <v>149</v>
      </c>
      <c r="O9" s="1" t="s">
        <v>150</v>
      </c>
      <c r="P9" s="1" t="s">
        <v>151</v>
      </c>
      <c r="Q9" s="1" t="s">
        <v>152</v>
      </c>
      <c r="R9" s="1" t="s">
        <v>188</v>
      </c>
      <c r="S9" s="1" t="s">
        <v>154</v>
      </c>
      <c r="T9" s="1" t="s">
        <v>155</v>
      </c>
      <c r="U9" s="1" t="s">
        <v>156</v>
      </c>
      <c r="V9" s="1" t="s">
        <v>157</v>
      </c>
    </row>
    <row r="10" s="1" customFormat="1" spans="1:22">
      <c r="A10" s="3">
        <v>999224455283332</v>
      </c>
      <c r="B10" s="1" t="s">
        <v>185</v>
      </c>
      <c r="C10" s="1" t="s">
        <v>189</v>
      </c>
      <c r="D10" s="1" t="s">
        <v>142</v>
      </c>
      <c r="E10" s="1" t="s">
        <v>88</v>
      </c>
      <c r="F10" s="1" t="s">
        <v>140</v>
      </c>
      <c r="G10" s="1" t="s">
        <v>176</v>
      </c>
      <c r="H10" s="1" t="s">
        <v>146</v>
      </c>
      <c r="I10" s="1" t="s">
        <v>163</v>
      </c>
      <c r="J10" s="1" t="s">
        <v>148</v>
      </c>
      <c r="K10" s="1" t="s">
        <v>163</v>
      </c>
      <c r="L10" s="1" t="s">
        <v>163</v>
      </c>
      <c r="M10" s="1" t="s">
        <v>149</v>
      </c>
      <c r="N10" s="1" t="s">
        <v>149</v>
      </c>
      <c r="O10" s="1" t="s">
        <v>150</v>
      </c>
      <c r="P10" s="1" t="s">
        <v>151</v>
      </c>
      <c r="Q10" s="1" t="s">
        <v>152</v>
      </c>
      <c r="R10" s="1" t="s">
        <v>190</v>
      </c>
      <c r="S10" s="1" t="s">
        <v>154</v>
      </c>
      <c r="T10" s="1" t="s">
        <v>155</v>
      </c>
      <c r="U10" s="1" t="s">
        <v>156</v>
      </c>
      <c r="V10" s="1" t="s">
        <v>157</v>
      </c>
    </row>
    <row r="11" s="1" customFormat="1" spans="1:22">
      <c r="A11" s="3">
        <v>999224393568972</v>
      </c>
      <c r="B11" s="1" t="s">
        <v>191</v>
      </c>
      <c r="C11" s="1" t="s">
        <v>192</v>
      </c>
      <c r="D11" s="1" t="s">
        <v>142</v>
      </c>
      <c r="E11" s="1" t="s">
        <v>85</v>
      </c>
      <c r="F11" s="1" t="s">
        <v>193</v>
      </c>
      <c r="G11" s="1" t="s">
        <v>161</v>
      </c>
      <c r="H11" s="1" t="s">
        <v>146</v>
      </c>
      <c r="I11" s="1" t="s">
        <v>194</v>
      </c>
      <c r="J11" s="1" t="s">
        <v>148</v>
      </c>
      <c r="K11" s="1" t="s">
        <v>194</v>
      </c>
      <c r="L11" s="1" t="s">
        <v>194</v>
      </c>
      <c r="M11" s="1" t="s">
        <v>149</v>
      </c>
      <c r="N11" s="1" t="s">
        <v>149</v>
      </c>
      <c r="O11" s="1" t="s">
        <v>150</v>
      </c>
      <c r="P11" s="1" t="s">
        <v>151</v>
      </c>
      <c r="Q11" s="1" t="s">
        <v>152</v>
      </c>
      <c r="R11" s="1" t="s">
        <v>195</v>
      </c>
      <c r="S11" s="1" t="s">
        <v>154</v>
      </c>
      <c r="T11" s="1" t="s">
        <v>155</v>
      </c>
      <c r="U11" s="1" t="s">
        <v>156</v>
      </c>
      <c r="V11" s="1" t="s">
        <v>157</v>
      </c>
    </row>
    <row r="12" s="1" customFormat="1" spans="1:22">
      <c r="A12" s="3">
        <v>999224390218760</v>
      </c>
      <c r="B12" s="1" t="s">
        <v>196</v>
      </c>
      <c r="C12" s="1" t="s">
        <v>197</v>
      </c>
      <c r="D12" s="1" t="s">
        <v>142</v>
      </c>
      <c r="E12" s="1" t="s">
        <v>82</v>
      </c>
      <c r="F12" s="1" t="s">
        <v>174</v>
      </c>
      <c r="G12" s="1" t="s">
        <v>168</v>
      </c>
      <c r="H12" s="1" t="s">
        <v>146</v>
      </c>
      <c r="I12" s="1" t="s">
        <v>163</v>
      </c>
      <c r="J12" s="1" t="s">
        <v>148</v>
      </c>
      <c r="K12" s="1" t="s">
        <v>163</v>
      </c>
      <c r="L12" s="1" t="s">
        <v>163</v>
      </c>
      <c r="M12" s="1" t="s">
        <v>149</v>
      </c>
      <c r="N12" s="1" t="s">
        <v>149</v>
      </c>
      <c r="O12" s="1" t="s">
        <v>150</v>
      </c>
      <c r="P12" s="1" t="s">
        <v>151</v>
      </c>
      <c r="Q12" s="1" t="s">
        <v>152</v>
      </c>
      <c r="R12" s="1" t="s">
        <v>198</v>
      </c>
      <c r="S12" s="1" t="s">
        <v>154</v>
      </c>
      <c r="T12" s="1" t="s">
        <v>155</v>
      </c>
      <c r="U12" s="1" t="s">
        <v>156</v>
      </c>
      <c r="V12" s="1" t="s">
        <v>157</v>
      </c>
    </row>
    <row r="13" s="1" customFormat="1" spans="1:22">
      <c r="A13" s="3">
        <v>999224385850403</v>
      </c>
      <c r="B13" s="1" t="s">
        <v>196</v>
      </c>
      <c r="C13" s="1" t="s">
        <v>199</v>
      </c>
      <c r="D13" s="1" t="s">
        <v>142</v>
      </c>
      <c r="E13" s="1" t="s">
        <v>200</v>
      </c>
      <c r="F13" s="1" t="s">
        <v>144</v>
      </c>
      <c r="G13" s="1" t="s">
        <v>145</v>
      </c>
      <c r="H13" s="1" t="s">
        <v>146</v>
      </c>
      <c r="I13" s="1" t="s">
        <v>201</v>
      </c>
      <c r="J13" s="1" t="s">
        <v>148</v>
      </c>
      <c r="K13" s="1" t="s">
        <v>201</v>
      </c>
      <c r="L13" s="1" t="s">
        <v>201</v>
      </c>
      <c r="M13" s="1" t="s">
        <v>149</v>
      </c>
      <c r="N13" s="1" t="s">
        <v>149</v>
      </c>
      <c r="O13" s="1" t="s">
        <v>150</v>
      </c>
      <c r="P13" s="1" t="s">
        <v>151</v>
      </c>
      <c r="Q13" s="1" t="s">
        <v>152</v>
      </c>
      <c r="R13" s="1" t="s">
        <v>202</v>
      </c>
      <c r="S13" s="1" t="s">
        <v>154</v>
      </c>
      <c r="T13" s="1" t="s">
        <v>155</v>
      </c>
      <c r="U13" s="1" t="s">
        <v>156</v>
      </c>
      <c r="V13" s="1" t="s">
        <v>157</v>
      </c>
    </row>
    <row r="14" s="1" customFormat="1" spans="1:22">
      <c r="A14" s="3">
        <v>999224385818810</v>
      </c>
      <c r="B14" s="1" t="s">
        <v>196</v>
      </c>
      <c r="C14" s="1" t="s">
        <v>203</v>
      </c>
      <c r="D14" s="1" t="s">
        <v>142</v>
      </c>
      <c r="E14" s="1" t="s">
        <v>79</v>
      </c>
      <c r="F14" s="1" t="s">
        <v>144</v>
      </c>
      <c r="G14" s="1" t="s">
        <v>145</v>
      </c>
      <c r="H14" s="1" t="s">
        <v>146</v>
      </c>
      <c r="I14" s="1" t="s">
        <v>201</v>
      </c>
      <c r="J14" s="1" t="s">
        <v>148</v>
      </c>
      <c r="K14" s="1" t="s">
        <v>201</v>
      </c>
      <c r="L14" s="1" t="s">
        <v>201</v>
      </c>
      <c r="M14" s="1" t="s">
        <v>149</v>
      </c>
      <c r="N14" s="1" t="s">
        <v>149</v>
      </c>
      <c r="O14" s="1" t="s">
        <v>150</v>
      </c>
      <c r="P14" s="1" t="s">
        <v>151</v>
      </c>
      <c r="Q14" s="1" t="s">
        <v>152</v>
      </c>
      <c r="R14" s="1" t="s">
        <v>204</v>
      </c>
      <c r="S14" s="1" t="s">
        <v>154</v>
      </c>
      <c r="T14" s="1" t="s">
        <v>155</v>
      </c>
      <c r="U14" s="1" t="s">
        <v>156</v>
      </c>
      <c r="V14" s="1" t="s">
        <v>157</v>
      </c>
    </row>
    <row r="15" s="1" customFormat="1" spans="1:22">
      <c r="A15" s="3">
        <v>999224354417144</v>
      </c>
      <c r="B15" s="1" t="s">
        <v>205</v>
      </c>
      <c r="C15" s="1" t="s">
        <v>206</v>
      </c>
      <c r="D15" s="1" t="s">
        <v>142</v>
      </c>
      <c r="E15" s="1" t="s">
        <v>207</v>
      </c>
      <c r="F15" s="1" t="s">
        <v>176</v>
      </c>
      <c r="G15" s="1" t="s">
        <v>171</v>
      </c>
      <c r="H15" s="1" t="s">
        <v>146</v>
      </c>
      <c r="I15" s="1" t="s">
        <v>163</v>
      </c>
      <c r="J15" s="1" t="s">
        <v>148</v>
      </c>
      <c r="K15" s="1" t="s">
        <v>163</v>
      </c>
      <c r="L15" s="1" t="s">
        <v>163</v>
      </c>
      <c r="M15" s="1" t="s">
        <v>149</v>
      </c>
      <c r="N15" s="1" t="s">
        <v>149</v>
      </c>
      <c r="O15" s="1" t="s">
        <v>150</v>
      </c>
      <c r="P15" s="1" t="s">
        <v>151</v>
      </c>
      <c r="Q15" s="1" t="s">
        <v>152</v>
      </c>
      <c r="R15" s="1" t="s">
        <v>208</v>
      </c>
      <c r="S15" s="1" t="s">
        <v>154</v>
      </c>
      <c r="T15" s="1" t="s">
        <v>155</v>
      </c>
      <c r="U15" s="1" t="s">
        <v>156</v>
      </c>
      <c r="V15" s="1" t="s">
        <v>157</v>
      </c>
    </row>
    <row r="16" s="1" customFormat="1" spans="1:22">
      <c r="A16" s="3">
        <v>999224309237678</v>
      </c>
      <c r="B16" s="1" t="s">
        <v>209</v>
      </c>
      <c r="C16" s="1" t="s">
        <v>210</v>
      </c>
      <c r="D16" s="1" t="s">
        <v>142</v>
      </c>
      <c r="E16" s="1" t="s">
        <v>211</v>
      </c>
      <c r="F16" s="1" t="s">
        <v>161</v>
      </c>
      <c r="G16" s="1" t="s">
        <v>140</v>
      </c>
      <c r="H16" s="1" t="s">
        <v>146</v>
      </c>
      <c r="I16" s="1" t="s">
        <v>163</v>
      </c>
      <c r="J16" s="1" t="s">
        <v>148</v>
      </c>
      <c r="K16" s="1" t="s">
        <v>163</v>
      </c>
      <c r="L16" s="1" t="s">
        <v>163</v>
      </c>
      <c r="M16" s="1" t="s">
        <v>149</v>
      </c>
      <c r="N16" s="1" t="s">
        <v>149</v>
      </c>
      <c r="O16" s="1" t="s">
        <v>150</v>
      </c>
      <c r="P16" s="1" t="s">
        <v>151</v>
      </c>
      <c r="Q16" s="1" t="s">
        <v>152</v>
      </c>
      <c r="R16" s="1" t="s">
        <v>212</v>
      </c>
      <c r="S16" s="1" t="s">
        <v>154</v>
      </c>
      <c r="T16" s="1" t="s">
        <v>155</v>
      </c>
      <c r="U16" s="1" t="s">
        <v>156</v>
      </c>
      <c r="V16" s="1" t="s">
        <v>157</v>
      </c>
    </row>
    <row r="17" s="1" customFormat="1" spans="1:22">
      <c r="A17" s="3">
        <v>999224302052604</v>
      </c>
      <c r="B17" s="1" t="s">
        <v>213</v>
      </c>
      <c r="C17" s="1" t="s">
        <v>214</v>
      </c>
      <c r="D17" s="1" t="s">
        <v>142</v>
      </c>
      <c r="E17" s="1" t="s">
        <v>215</v>
      </c>
      <c r="F17" s="1" t="s">
        <v>170</v>
      </c>
      <c r="G17" s="1" t="s">
        <v>171</v>
      </c>
      <c r="H17" s="1" t="s">
        <v>146</v>
      </c>
      <c r="I17" s="1" t="s">
        <v>216</v>
      </c>
      <c r="J17" s="1" t="s">
        <v>148</v>
      </c>
      <c r="K17" s="1" t="s">
        <v>216</v>
      </c>
      <c r="L17" s="1" t="s">
        <v>216</v>
      </c>
      <c r="M17" s="1" t="s">
        <v>149</v>
      </c>
      <c r="N17" s="1" t="s">
        <v>149</v>
      </c>
      <c r="O17" s="1" t="s">
        <v>150</v>
      </c>
      <c r="P17" s="1" t="s">
        <v>151</v>
      </c>
      <c r="Q17" s="1" t="s">
        <v>152</v>
      </c>
      <c r="R17" s="1" t="s">
        <v>217</v>
      </c>
      <c r="S17" s="1" t="s">
        <v>154</v>
      </c>
      <c r="T17" s="1" t="s">
        <v>155</v>
      </c>
      <c r="U17" s="1" t="s">
        <v>156</v>
      </c>
      <c r="V17" s="1" t="s">
        <v>157</v>
      </c>
    </row>
    <row r="18" s="1" customFormat="1" spans="1:22">
      <c r="A18" s="3">
        <v>999224266688062</v>
      </c>
      <c r="B18" s="1" t="s">
        <v>218</v>
      </c>
      <c r="C18" s="1" t="s">
        <v>219</v>
      </c>
      <c r="D18" s="1" t="s">
        <v>142</v>
      </c>
      <c r="E18" s="1" t="s">
        <v>63</v>
      </c>
      <c r="F18" s="1" t="s">
        <v>220</v>
      </c>
      <c r="G18" s="1" t="s">
        <v>221</v>
      </c>
      <c r="H18" s="1" t="s">
        <v>146</v>
      </c>
      <c r="I18" s="1" t="s">
        <v>222</v>
      </c>
      <c r="J18" s="1" t="s">
        <v>148</v>
      </c>
      <c r="K18" s="1" t="s">
        <v>222</v>
      </c>
      <c r="L18" s="1" t="s">
        <v>222</v>
      </c>
      <c r="M18" s="1" t="s">
        <v>149</v>
      </c>
      <c r="N18" s="1" t="s">
        <v>149</v>
      </c>
      <c r="O18" s="1" t="s">
        <v>150</v>
      </c>
      <c r="P18" s="1" t="s">
        <v>151</v>
      </c>
      <c r="Q18" s="1" t="s">
        <v>152</v>
      </c>
      <c r="R18" s="1" t="s">
        <v>223</v>
      </c>
      <c r="S18" s="1" t="s">
        <v>154</v>
      </c>
      <c r="T18" s="1" t="s">
        <v>155</v>
      </c>
      <c r="U18" s="1" t="s">
        <v>156</v>
      </c>
      <c r="V18" s="1" t="s">
        <v>157</v>
      </c>
    </row>
    <row r="19" s="1" customFormat="1" spans="1:22">
      <c r="A19" s="3">
        <v>999224146665806</v>
      </c>
      <c r="B19" s="1" t="s">
        <v>224</v>
      </c>
      <c r="C19" s="1" t="s">
        <v>225</v>
      </c>
      <c r="D19" s="1" t="s">
        <v>226</v>
      </c>
      <c r="E19" s="1" t="s">
        <v>59</v>
      </c>
      <c r="F19" s="1" t="s">
        <v>220</v>
      </c>
      <c r="G19" s="1" t="s">
        <v>227</v>
      </c>
      <c r="H19" s="1" t="s">
        <v>146</v>
      </c>
      <c r="I19" s="1" t="s">
        <v>228</v>
      </c>
      <c r="J19" s="1" t="s">
        <v>148</v>
      </c>
      <c r="K19" s="1" t="s">
        <v>228</v>
      </c>
      <c r="L19" s="1" t="s">
        <v>228</v>
      </c>
      <c r="M19" s="1" t="s">
        <v>149</v>
      </c>
      <c r="N19" s="1" t="s">
        <v>149</v>
      </c>
      <c r="O19" s="1" t="s">
        <v>150</v>
      </c>
      <c r="P19" s="1" t="s">
        <v>151</v>
      </c>
      <c r="Q19" s="1" t="s">
        <v>152</v>
      </c>
      <c r="R19" s="1" t="s">
        <v>229</v>
      </c>
      <c r="S19" s="1" t="s">
        <v>154</v>
      </c>
      <c r="T19" s="1" t="s">
        <v>155</v>
      </c>
      <c r="U19" s="1" t="s">
        <v>156</v>
      </c>
      <c r="V19" s="1" t="s">
        <v>230</v>
      </c>
    </row>
    <row r="20" s="1" customFormat="1" spans="1:22">
      <c r="A20" s="1" t="s">
        <v>231</v>
      </c>
      <c r="B20" s="1" t="s">
        <v>232</v>
      </c>
      <c r="C20" s="1" t="s">
        <v>233</v>
      </c>
      <c r="D20" s="1" t="s">
        <v>226</v>
      </c>
      <c r="E20" s="1" t="s">
        <v>234</v>
      </c>
      <c r="F20" s="1" t="s">
        <v>193</v>
      </c>
      <c r="G20" s="1" t="s">
        <v>227</v>
      </c>
      <c r="H20" s="1" t="s">
        <v>146</v>
      </c>
      <c r="I20" s="1" t="s">
        <v>150</v>
      </c>
      <c r="J20" s="1" t="s">
        <v>148</v>
      </c>
      <c r="K20" s="1" t="s">
        <v>150</v>
      </c>
      <c r="L20" s="1" t="s">
        <v>150</v>
      </c>
      <c r="M20" s="1" t="s">
        <v>149</v>
      </c>
      <c r="N20" s="1" t="s">
        <v>149</v>
      </c>
      <c r="O20" s="1" t="s">
        <v>150</v>
      </c>
      <c r="P20" s="1" t="s">
        <v>151</v>
      </c>
      <c r="Q20" s="1" t="s">
        <v>152</v>
      </c>
      <c r="R20" s="1" t="s">
        <v>235</v>
      </c>
      <c r="S20" s="1" t="s">
        <v>154</v>
      </c>
      <c r="T20" s="1" t="s">
        <v>155</v>
      </c>
      <c r="U20" s="1" t="s">
        <v>156</v>
      </c>
      <c r="V20" s="1" t="s">
        <v>230</v>
      </c>
    </row>
    <row r="21" s="1" customFormat="1" spans="1:22">
      <c r="A21" s="3">
        <v>999224041948962</v>
      </c>
      <c r="B21" s="1" t="s">
        <v>236</v>
      </c>
      <c r="C21" s="1" t="s">
        <v>237</v>
      </c>
      <c r="D21" s="1" t="s">
        <v>142</v>
      </c>
      <c r="E21" s="1" t="s">
        <v>238</v>
      </c>
      <c r="F21" s="1" t="s">
        <v>171</v>
      </c>
      <c r="G21" s="1" t="s">
        <v>145</v>
      </c>
      <c r="H21" s="1" t="s">
        <v>146</v>
      </c>
      <c r="I21" s="1" t="s">
        <v>239</v>
      </c>
      <c r="J21" s="1" t="s">
        <v>148</v>
      </c>
      <c r="K21" s="1" t="s">
        <v>239</v>
      </c>
      <c r="L21" s="1" t="s">
        <v>239</v>
      </c>
      <c r="M21" s="1" t="s">
        <v>149</v>
      </c>
      <c r="N21" s="1" t="s">
        <v>149</v>
      </c>
      <c r="O21" s="1" t="s">
        <v>150</v>
      </c>
      <c r="P21" s="1" t="s">
        <v>151</v>
      </c>
      <c r="Q21" s="1" t="s">
        <v>152</v>
      </c>
      <c r="R21" s="1" t="s">
        <v>240</v>
      </c>
      <c r="S21" s="1" t="s">
        <v>154</v>
      </c>
      <c r="T21" s="1" t="s">
        <v>155</v>
      </c>
      <c r="U21" s="1" t="s">
        <v>156</v>
      </c>
      <c r="V21" s="1" t="s">
        <v>157</v>
      </c>
    </row>
    <row r="22" s="1" customFormat="1" spans="1:22">
      <c r="A22" s="3">
        <v>999223967133158</v>
      </c>
      <c r="B22" s="1" t="s">
        <v>241</v>
      </c>
      <c r="C22" s="1" t="s">
        <v>242</v>
      </c>
      <c r="D22" s="1" t="s">
        <v>226</v>
      </c>
      <c r="E22" s="1" t="s">
        <v>52</v>
      </c>
      <c r="F22" s="1" t="s">
        <v>220</v>
      </c>
      <c r="G22" s="1" t="s">
        <v>168</v>
      </c>
      <c r="H22" s="1" t="s">
        <v>146</v>
      </c>
      <c r="I22" s="1" t="s">
        <v>243</v>
      </c>
      <c r="J22" s="1" t="s">
        <v>148</v>
      </c>
      <c r="K22" s="1" t="s">
        <v>243</v>
      </c>
      <c r="L22" s="1" t="s">
        <v>243</v>
      </c>
      <c r="M22" s="1" t="s">
        <v>149</v>
      </c>
      <c r="N22" s="1" t="s">
        <v>149</v>
      </c>
      <c r="O22" s="1" t="s">
        <v>150</v>
      </c>
      <c r="P22" s="1" t="s">
        <v>151</v>
      </c>
      <c r="Q22" s="1" t="s">
        <v>152</v>
      </c>
      <c r="R22" s="1" t="s">
        <v>244</v>
      </c>
      <c r="S22" s="1" t="s">
        <v>154</v>
      </c>
      <c r="T22" s="1" t="s">
        <v>155</v>
      </c>
      <c r="U22" s="1" t="s">
        <v>156</v>
      </c>
      <c r="V22" s="1" t="s">
        <v>230</v>
      </c>
    </row>
    <row r="23" s="1" customFormat="1" spans="1:22">
      <c r="A23" s="3">
        <v>999223793860745</v>
      </c>
      <c r="B23" s="1" t="s">
        <v>245</v>
      </c>
      <c r="C23" s="1" t="s">
        <v>246</v>
      </c>
      <c r="D23" s="1" t="s">
        <v>142</v>
      </c>
      <c r="E23" s="1" t="s">
        <v>49</v>
      </c>
      <c r="F23" s="1" t="s">
        <v>166</v>
      </c>
      <c r="G23" s="1" t="s">
        <v>145</v>
      </c>
      <c r="H23" s="1" t="s">
        <v>146</v>
      </c>
      <c r="I23" s="1" t="s">
        <v>247</v>
      </c>
      <c r="J23" s="1" t="s">
        <v>148</v>
      </c>
      <c r="K23" s="1" t="s">
        <v>247</v>
      </c>
      <c r="L23" s="1" t="s">
        <v>247</v>
      </c>
      <c r="M23" s="1" t="s">
        <v>149</v>
      </c>
      <c r="N23" s="1" t="s">
        <v>149</v>
      </c>
      <c r="O23" s="1" t="s">
        <v>150</v>
      </c>
      <c r="P23" s="1" t="s">
        <v>151</v>
      </c>
      <c r="Q23" s="1" t="s">
        <v>152</v>
      </c>
      <c r="R23" s="1" t="s">
        <v>248</v>
      </c>
      <c r="S23" s="1" t="s">
        <v>154</v>
      </c>
      <c r="T23" s="1" t="s">
        <v>155</v>
      </c>
      <c r="U23" s="1" t="s">
        <v>156</v>
      </c>
      <c r="V23" s="1" t="s">
        <v>157</v>
      </c>
    </row>
    <row r="24" s="1" customFormat="1" spans="1:22">
      <c r="A24" s="3">
        <v>999223540963912</v>
      </c>
      <c r="B24" s="1" t="s">
        <v>249</v>
      </c>
      <c r="C24" s="1" t="s">
        <v>250</v>
      </c>
      <c r="D24" s="1" t="s">
        <v>226</v>
      </c>
      <c r="E24" s="1" t="s">
        <v>251</v>
      </c>
      <c r="F24" s="1" t="s">
        <v>220</v>
      </c>
      <c r="G24" s="1" t="s">
        <v>182</v>
      </c>
      <c r="H24" s="1" t="s">
        <v>146</v>
      </c>
      <c r="I24" s="1" t="s">
        <v>252</v>
      </c>
      <c r="J24" s="1" t="s">
        <v>148</v>
      </c>
      <c r="K24" s="1" t="s">
        <v>252</v>
      </c>
      <c r="L24" s="1" t="s">
        <v>252</v>
      </c>
      <c r="M24" s="1" t="s">
        <v>149</v>
      </c>
      <c r="N24" s="1" t="s">
        <v>149</v>
      </c>
      <c r="O24" s="1" t="s">
        <v>150</v>
      </c>
      <c r="P24" s="1" t="s">
        <v>151</v>
      </c>
      <c r="Q24" s="1" t="s">
        <v>152</v>
      </c>
      <c r="R24" s="1" t="s">
        <v>253</v>
      </c>
      <c r="S24" s="1" t="s">
        <v>154</v>
      </c>
      <c r="T24" s="1" t="s">
        <v>155</v>
      </c>
      <c r="U24" s="1" t="s">
        <v>156</v>
      </c>
      <c r="V24" s="1" t="s">
        <v>230</v>
      </c>
    </row>
    <row r="25" s="1" customFormat="1" spans="1:22">
      <c r="A25" s="3">
        <v>999223534339395</v>
      </c>
      <c r="B25" s="1" t="s">
        <v>254</v>
      </c>
      <c r="C25" s="1" t="s">
        <v>255</v>
      </c>
      <c r="D25" s="1" t="s">
        <v>226</v>
      </c>
      <c r="E25" s="1" t="s">
        <v>40</v>
      </c>
      <c r="F25" s="1" t="s">
        <v>256</v>
      </c>
      <c r="G25" s="1" t="s">
        <v>193</v>
      </c>
      <c r="H25" s="1" t="s">
        <v>146</v>
      </c>
      <c r="I25" s="1" t="s">
        <v>257</v>
      </c>
      <c r="J25" s="1" t="s">
        <v>148</v>
      </c>
      <c r="K25" s="1" t="s">
        <v>257</v>
      </c>
      <c r="L25" s="1" t="s">
        <v>257</v>
      </c>
      <c r="M25" s="1" t="s">
        <v>149</v>
      </c>
      <c r="N25" s="1" t="s">
        <v>149</v>
      </c>
      <c r="O25" s="1" t="s">
        <v>150</v>
      </c>
      <c r="P25" s="1" t="s">
        <v>151</v>
      </c>
      <c r="Q25" s="1" t="s">
        <v>152</v>
      </c>
      <c r="R25" s="1" t="s">
        <v>258</v>
      </c>
      <c r="S25" s="1" t="s">
        <v>154</v>
      </c>
      <c r="T25" s="1" t="s">
        <v>155</v>
      </c>
      <c r="U25" s="1" t="s">
        <v>156</v>
      </c>
      <c r="V25" s="1" t="s">
        <v>230</v>
      </c>
    </row>
    <row r="26" s="1" customFormat="1" spans="1:22">
      <c r="A26" s="3">
        <v>999221944067277</v>
      </c>
      <c r="B26" s="1" t="s">
        <v>259</v>
      </c>
      <c r="C26" s="1" t="s">
        <v>260</v>
      </c>
      <c r="D26" s="1" t="s">
        <v>261</v>
      </c>
      <c r="E26" s="1" t="s">
        <v>262</v>
      </c>
      <c r="F26" s="1" t="s">
        <v>170</v>
      </c>
      <c r="G26" s="1" t="s">
        <v>166</v>
      </c>
      <c r="H26" s="1" t="s">
        <v>146</v>
      </c>
      <c r="I26" s="1" t="s">
        <v>263</v>
      </c>
      <c r="J26" s="1" t="s">
        <v>148</v>
      </c>
      <c r="K26" s="1" t="s">
        <v>263</v>
      </c>
      <c r="L26" s="1" t="s">
        <v>263</v>
      </c>
      <c r="M26" s="1" t="s">
        <v>149</v>
      </c>
      <c r="N26" s="1" t="s">
        <v>149</v>
      </c>
      <c r="O26" s="1" t="s">
        <v>150</v>
      </c>
      <c r="P26" s="1" t="s">
        <v>151</v>
      </c>
      <c r="Q26" s="1" t="s">
        <v>152</v>
      </c>
      <c r="R26" s="1" t="s">
        <v>264</v>
      </c>
      <c r="S26" s="1" t="s">
        <v>154</v>
      </c>
      <c r="T26" s="1" t="s">
        <v>155</v>
      </c>
      <c r="U26" s="1" t="s">
        <v>156</v>
      </c>
      <c r="V26" s="1" t="s">
        <v>157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2023-06-16T03:05:08Z</dcterms:created>
  <dcterms:modified xsi:type="dcterms:W3CDTF">2023-06-16T03:10:56Z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776AC8CBDF594C9FB7BCA575D643092B_12</vt:lpwstr>
  </property>
  <property fmtid="{D5CDD505-2E9C-101B-9397-08002B2CF9AE}" pid="3" name="KSOProductBuildVer">
    <vt:lpwstr>2052-11.1.0.14309</vt:lpwstr>
  </property>
</Properties>
</file>