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<sst xmlns="http://schemas.openxmlformats.org/spreadsheetml/2006/main" count="155" uniqueCount="108">
  <si>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</si>
  <si>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</si>
  <si>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</si>
  <si>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</si>
  <si>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</si>
  <si>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</si>
  <si>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</si>
  <si>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</si>
  <si>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</si>
  <si>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</si>
  <si>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</si>
  <si>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</si>
  <si>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</si>
  <si>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</si>
  <si>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</si>
  <si>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</si>
  <si>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</si>
  <si>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</si>
  <si>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</si>
  <si>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</si>
  <si>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</si>
  <si>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</si>
  <si>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</si>
  <si>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</si>
  <si>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</si>
  <si>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999223981589670	</t>
  </si>
  <si>
    <t>Ctrip</t>
  </si>
  <si>
    <t>正常</t>
  </si>
  <si>
    <t>[芭堤雅]阿尔泰拉公寓酒店 (明心公寓酒店）(Altera Hotel and Residence Formerly Known As at Mind Serviced Residence)(44793523)</t>
  </si>
  <si>
    <t>城景豪华房带简易厨房&lt;2人入住&gt;&lt;不退款&gt;&lt;早餐&gt;</t>
  </si>
  <si>
    <t>USD</t>
  </si>
  <si>
    <t>WANG/FEI</t>
  </si>
  <si>
    <t>CA5326230616USD</t>
  </si>
  <si>
    <t>未提现</t>
  </si>
  <si>
    <t>携程开票</t>
  </si>
  <si>
    <t xml:space="preserve">3319069	</t>
  </si>
  <si>
    <t xml:space="preserve">3083893	</t>
  </si>
  <si>
    <t xml:space="preserve">999224441582231	</t>
  </si>
  <si>
    <t>[马巴拉卡特]美多利娱乐场酒店(Midori Clark Hotel and Casino)(37206351)</t>
  </si>
  <si>
    <t>豪华房&lt;2人入住&gt;&lt;不退款&gt;&lt;早餐&gt;</t>
  </si>
  <si>
    <t>Malilay/Oliver Ryan</t>
  </si>
  <si>
    <t xml:space="preserve">3427946	</t>
  </si>
  <si>
    <t xml:space="preserve">160935	</t>
  </si>
  <si>
    <t xml:space="preserve">999224737938822	</t>
  </si>
  <si>
    <t>[奎松市]塞达维蒂斯北酒店(Seda Vertis North)(37208811)</t>
  </si>
  <si>
    <t>豪华房&lt;2人入住&gt;&lt;不退款&gt;</t>
  </si>
  <si>
    <t>Mamondiong/Guiling Ampang</t>
  </si>
  <si>
    <t xml:space="preserve">3495345	</t>
  </si>
  <si>
    <t xml:space="preserve">2767486	</t>
  </si>
  <si>
    <t>，</t>
  </si>
  <si>
    <t>A230616105052481</t>
  </si>
  <si>
    <t>A230616105354481</t>
  </si>
  <si>
    <t>USD / HKD 当前参考汇率: 7.8227</t>
  </si>
  <si>
    <t>总计：577.31 USD/
4516.12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</si>
  <si>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</si>
  <si>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</si>
  <si>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</si>
  <si>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</si>
  <si>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</si>
  <si>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</si>
  <si>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</si>
  <si>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</si>
  <si>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</si>
  <si>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</si>
  <si>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</si>
  <si>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</si>
  <si>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</si>
  <si>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</si>
  <si>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</si>
  <si>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</si>
  <si>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</si>
  <si>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</si>
  <si>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</si>
  <si>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2023-06-12</t>
  </si>
  <si>
    <t>3495345</t>
  </si>
  <si>
    <t>马尼拉赛达北维迪斯酒店 - 多用途酒店</t>
  </si>
  <si>
    <t>Mamondiong Guiling Ampang</t>
  </si>
  <si>
    <t>2023-06-13</t>
  </si>
  <si>
    <t>退房日周结</t>
  </si>
  <si>
    <t>660.00</t>
  </si>
  <si>
    <t>92.31</t>
  </si>
  <si>
    <t>0</t>
  </si>
  <si>
    <t>0.00</t>
  </si>
  <si>
    <t>携程盛景国际直连</t>
  </si>
  <si>
    <t>01.010677</t>
  </si>
  <si>
    <t>2023-06-12 18:15:35</t>
  </si>
  <si>
    <t>否</t>
  </si>
  <si>
    <t>汇智国际旅游发展有限公司</t>
  </si>
  <si>
    <t>直采</t>
  </si>
  <si>
    <t>菲律宾</t>
  </si>
  <si>
    <t>2023-05-27</t>
  </si>
  <si>
    <t>3427946</t>
  </si>
  <si>
    <t>美多利娱乐场酒店</t>
  </si>
  <si>
    <t>Malilay Oliver Ryan</t>
  </si>
  <si>
    <t>2023-06-11</t>
  </si>
  <si>
    <t>2359.34</t>
  </si>
  <si>
    <t>333.00</t>
  </si>
  <si>
    <t>2023-05-29 14:15:45</t>
  </si>
  <si>
    <t>2023-05-03</t>
  </si>
  <si>
    <t>3319069</t>
  </si>
  <si>
    <t>阿尔泰拉公寓酒店</t>
  </si>
  <si>
    <t>WANG FEI</t>
  </si>
  <si>
    <t>2023-06-10</t>
  </si>
  <si>
    <t>1056.37</t>
  </si>
  <si>
    <t>152.00</t>
  </si>
  <si>
    <t>2023-05-03 08:03:28</t>
  </si>
  <si>
    <t>直连</t>
  </si>
  <si>
    <t>泰国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</si>
</sst>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15</xdr:row>
      <xdr:rowOff>0</xdr:rowOff>
    </xdr:from>
    <xdr:to>
      <xdr:col>15</xdr:col>
      <xdr:colOff>647700</xdr:colOff>
      <xdr:row>45</xdr:row>
      <xdr:rowOff>95250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71750"/>
          <a:ext cx="11420475" cy="52387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4"/>
  <sheetViews>
    <sheetView workbookViewId="0">
      <selection activeCell="A1" sqref="$A1:$XFD1048576"/>
    </sheetView>
  </sheetViews>
  <sheetFormatPr defaultColWidth="9" defaultRowHeight="13.5" outlineLevelRow="3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45087</v>
      </c>
      <c r="G2" s="6">
        <v>45090</v>
      </c>
      <c r="H2" s="4">
        <v>1</v>
      </c>
      <c r="I2" s="4">
        <v>3</v>
      </c>
      <c r="J2" s="4">
        <v>3</v>
      </c>
      <c r="K2" s="4" t="s">
        <v>30</v>
      </c>
      <c r="L2" s="4">
        <v>152</v>
      </c>
      <c r="M2" s="4">
        <v>152</v>
      </c>
      <c r="N2" s="4" t="s">
        <v>31</v>
      </c>
      <c r="O2" s="4" t="s">
        <v>32</v>
      </c>
      <c r="P2" s="4" t="s">
        <v>33</v>
      </c>
      <c r="Q2" s="4">
        <v>0</v>
      </c>
      <c r="R2" s="7">
        <v>45049</v>
      </c>
      <c r="S2" s="6">
        <v>45093</v>
      </c>
      <c r="T2" s="4" t="s">
        <v>34</v>
      </c>
      <c r="U2" s="4">
        <v>152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45088</v>
      </c>
      <c r="G3" s="6">
        <v>45090</v>
      </c>
      <c r="H3" s="4">
        <v>1</v>
      </c>
      <c r="I3" s="4">
        <v>2</v>
      </c>
      <c r="J3" s="4">
        <v>2</v>
      </c>
      <c r="K3" s="4" t="s">
        <v>30</v>
      </c>
      <c r="L3" s="4">
        <v>333</v>
      </c>
      <c r="M3" s="4">
        <v>333</v>
      </c>
      <c r="N3" s="4" t="s">
        <v>40</v>
      </c>
      <c r="O3" s="4" t="s">
        <v>32</v>
      </c>
      <c r="P3" s="4" t="s">
        <v>33</v>
      </c>
      <c r="Q3" s="4">
        <v>0</v>
      </c>
      <c r="R3" s="7">
        <v>45073</v>
      </c>
      <c r="S3" s="6">
        <v>45093</v>
      </c>
      <c r="T3" s="4" t="s">
        <v>34</v>
      </c>
      <c r="U3" s="4">
        <v>333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45089</v>
      </c>
      <c r="G4" s="6">
        <v>45090</v>
      </c>
      <c r="H4" s="4">
        <v>1</v>
      </c>
      <c r="I4" s="4">
        <v>1</v>
      </c>
      <c r="J4" s="4">
        <v>1</v>
      </c>
      <c r="K4" s="4" t="s">
        <v>30</v>
      </c>
      <c r="L4" s="4">
        <v>92.31</v>
      </c>
      <c r="M4" s="4">
        <v>92.31</v>
      </c>
      <c r="N4" s="4" t="s">
        <v>46</v>
      </c>
      <c r="O4" s="4" t="s">
        <v>32</v>
      </c>
      <c r="P4" s="4" t="s">
        <v>33</v>
      </c>
      <c r="Q4" s="4">
        <v>0</v>
      </c>
      <c r="R4" s="7">
        <v>45089.0000115741</v>
      </c>
      <c r="S4" s="6">
        <v>45093</v>
      </c>
      <c r="T4" s="4" t="s">
        <v>34</v>
      </c>
      <c r="U4" s="4">
        <v>92.31</v>
      </c>
      <c r="V4" s="4">
        <v>0</v>
      </c>
      <c r="W4" s="4">
        <v>0</v>
      </c>
      <c r="X4" s="4" t="s">
        <v>47</v>
      </c>
      <c r="Y4" s="4" t="s">
        <v>48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tabSelected="1" workbookViewId="0">
      <selection activeCell="A10" sqref="A10:D13"/>
    </sheetView>
  </sheetViews>
  <sheetFormatPr defaultColWidth="9" defaultRowHeight="13.5"/>
  <cols>
    <col min="1" max="1" width="12.625" style="4"/>
    <col min="2" max="3" width="10.375" style="4"/>
    <col min="4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49</v>
      </c>
    </row>
    <row r="2" s="4" customFormat="1" spans="1:9">
      <c r="A2" s="5">
        <v>999223981589670</v>
      </c>
      <c r="B2" s="6">
        <v>45087</v>
      </c>
      <c r="C2" s="6">
        <v>45090</v>
      </c>
      <c r="D2" s="4">
        <v>152</v>
      </c>
      <c r="E2" s="4" t="str">
        <f>VLOOKUP(A2,HOP!A:L,12,0)</f>
        <v>152.00</v>
      </c>
      <c r="F2" s="4" t="str">
        <f>VLOOKUP(A2,HOP!A:C,3,0)</f>
        <v>3319069</v>
      </c>
      <c r="G2" s="4">
        <f>D2-E2</f>
        <v>0</v>
      </c>
      <c r="H2" s="4" t="str">
        <f>$H$1&amp;F2</f>
        <v>，3319069</v>
      </c>
      <c r="I2" s="4" t="str">
        <f>VLOOKUP(A2,HOP!A:U,21,0)</f>
        <v>直连</v>
      </c>
    </row>
    <row r="3" s="4" customFormat="1" spans="1:9">
      <c r="A3" s="5">
        <v>999224441582231</v>
      </c>
      <c r="B3" s="6">
        <v>45088</v>
      </c>
      <c r="C3" s="6">
        <v>45090</v>
      </c>
      <c r="D3" s="4">
        <v>333</v>
      </c>
      <c r="E3" s="4" t="str">
        <f>VLOOKUP(A3,HOP!A:L,12,0)</f>
        <v>333.00</v>
      </c>
      <c r="F3" s="4" t="str">
        <f>VLOOKUP(A3,HOP!A:C,3,0)</f>
        <v>3427946</v>
      </c>
      <c r="G3" s="4">
        <f>D3-E3</f>
        <v>0</v>
      </c>
      <c r="H3" s="4" t="str">
        <f>$H$1&amp;F3</f>
        <v>，3427946</v>
      </c>
      <c r="I3" s="4" t="str">
        <f>VLOOKUP(A3,HOP!A:U,21,0)</f>
        <v>直采</v>
      </c>
    </row>
    <row r="4" s="4" customFormat="1" spans="1:9">
      <c r="A4" s="5">
        <v>999224737938822</v>
      </c>
      <c r="B4" s="6">
        <v>45089</v>
      </c>
      <c r="C4" s="6">
        <v>45090</v>
      </c>
      <c r="D4" s="4">
        <v>92.31</v>
      </c>
      <c r="E4" s="4" t="str">
        <f>VLOOKUP(A4,HOP!A:L,12,0)</f>
        <v>92.31</v>
      </c>
      <c r="F4" s="4" t="str">
        <f>VLOOKUP(A4,HOP!A:C,3,0)</f>
        <v>3495345</v>
      </c>
      <c r="G4" s="4">
        <f>D4-E4</f>
        <v>0</v>
      </c>
      <c r="H4" s="4" t="str">
        <f>$H$1&amp;F4</f>
        <v>，3495345</v>
      </c>
      <c r="I4" s="4" t="str">
        <f>VLOOKUP(A4,HOP!A:U,21,0)</f>
        <v>直采</v>
      </c>
    </row>
    <row r="6" spans="4:4">
      <c r="D6" s="4">
        <f>SUM(D2:D5)</f>
        <v>577.31</v>
      </c>
    </row>
    <row r="10" spans="1:4">
      <c r="A10" s="4" t="s">
        <v>50</v>
      </c>
      <c r="C10" s="4">
        <v>425.31</v>
      </c>
      <c r="D10" s="4">
        <v>3327.07</v>
      </c>
    </row>
    <row r="11" spans="1:4">
      <c r="A11" s="4" t="s">
        <v>51</v>
      </c>
      <c r="C11" s="4">
        <v>152</v>
      </c>
      <c r="D11" s="4">
        <v>1189.05</v>
      </c>
    </row>
    <row r="12" spans="1:4">
      <c r="A12" s="4" t="s">
        <v>52</v>
      </c>
      <c r="C12" s="4">
        <f>SUM(C10:C11)</f>
        <v>577.31</v>
      </c>
      <c r="D12" s="4">
        <f>SUM(D10:D11)</f>
        <v>4516.12</v>
      </c>
    </row>
    <row r="13" spans="1:1">
      <c r="A13" s="4" t="s">
        <v>53</v>
      </c>
    </row>
  </sheetData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4"/>
  <sheetViews>
    <sheetView workbookViewId="0">
      <selection activeCell="A2" sqref="A2:A1048576"/>
    </sheetView>
  </sheetViews>
  <sheetFormatPr defaultColWidth="8" defaultRowHeight="12.75" outlineLevelRow="3"/>
  <cols>
    <col min="1" max="1" width="11.125" style="1"/>
    <col min="2" max="16383" width="8" style="1"/>
  </cols>
  <sheetData>
    <row r="1" s="1" customFormat="1" spans="1:22">
      <c r="A1" s="2" t="s">
        <v>54</v>
      </c>
      <c r="B1" s="2" t="s">
        <v>55</v>
      </c>
      <c r="C1" s="2" t="s">
        <v>56</v>
      </c>
      <c r="D1" s="2" t="s">
        <v>57</v>
      </c>
      <c r="E1" s="2" t="s">
        <v>13</v>
      </c>
      <c r="F1" s="2" t="s">
        <v>5</v>
      </c>
      <c r="G1" s="2" t="s">
        <v>6</v>
      </c>
      <c r="H1" s="2" t="s">
        <v>58</v>
      </c>
      <c r="I1" s="2" t="s">
        <v>59</v>
      </c>
      <c r="J1" s="2" t="s">
        <v>60</v>
      </c>
      <c r="K1" s="2" t="s">
        <v>61</v>
      </c>
      <c r="L1" s="2" t="s">
        <v>62</v>
      </c>
      <c r="M1" s="2" t="s">
        <v>63</v>
      </c>
      <c r="N1" s="2" t="s">
        <v>64</v>
      </c>
      <c r="O1" s="2" t="s">
        <v>65</v>
      </c>
      <c r="P1" s="2" t="s">
        <v>66</v>
      </c>
      <c r="Q1" s="2" t="s">
        <v>67</v>
      </c>
      <c r="R1" s="2" t="s">
        <v>68</v>
      </c>
      <c r="S1" s="2" t="s">
        <v>69</v>
      </c>
      <c r="T1" s="2" t="s">
        <v>70</v>
      </c>
      <c r="U1" s="2" t="s">
        <v>71</v>
      </c>
      <c r="V1" s="2" t="s">
        <v>72</v>
      </c>
    </row>
    <row r="2" s="1" customFormat="1" spans="1:22">
      <c r="A2" s="3">
        <v>999224737938822</v>
      </c>
      <c r="B2" s="1" t="s">
        <v>73</v>
      </c>
      <c r="C2" s="1" t="s">
        <v>74</v>
      </c>
      <c r="D2" s="1" t="s">
        <v>75</v>
      </c>
      <c r="E2" s="1" t="s">
        <v>76</v>
      </c>
      <c r="F2" s="1" t="s">
        <v>73</v>
      </c>
      <c r="G2" s="1" t="s">
        <v>77</v>
      </c>
      <c r="H2" s="1" t="s">
        <v>78</v>
      </c>
      <c r="I2" s="1" t="s">
        <v>79</v>
      </c>
      <c r="J2" s="1" t="s">
        <v>30</v>
      </c>
      <c r="K2" s="1" t="s">
        <v>80</v>
      </c>
      <c r="L2" s="1" t="s">
        <v>80</v>
      </c>
      <c r="M2" s="1" t="s">
        <v>81</v>
      </c>
      <c r="N2" s="1" t="s">
        <v>81</v>
      </c>
      <c r="O2" s="1" t="s">
        <v>82</v>
      </c>
      <c r="P2" s="1" t="s">
        <v>83</v>
      </c>
      <c r="Q2" s="1" t="s">
        <v>84</v>
      </c>
      <c r="R2" s="1" t="s">
        <v>85</v>
      </c>
      <c r="S2" s="1" t="s">
        <v>86</v>
      </c>
      <c r="T2" s="1" t="s">
        <v>87</v>
      </c>
      <c r="U2" s="1" t="s">
        <v>88</v>
      </c>
      <c r="V2" s="1" t="s">
        <v>89</v>
      </c>
    </row>
    <row r="3" s="1" customFormat="1" spans="1:22">
      <c r="A3" s="3">
        <v>999224441582231</v>
      </c>
      <c r="B3" s="1" t="s">
        <v>90</v>
      </c>
      <c r="C3" s="1" t="s">
        <v>91</v>
      </c>
      <c r="D3" s="1" t="s">
        <v>92</v>
      </c>
      <c r="E3" s="1" t="s">
        <v>93</v>
      </c>
      <c r="F3" s="1" t="s">
        <v>94</v>
      </c>
      <c r="G3" s="1" t="s">
        <v>77</v>
      </c>
      <c r="H3" s="1" t="s">
        <v>78</v>
      </c>
      <c r="I3" s="1" t="s">
        <v>95</v>
      </c>
      <c r="J3" s="1" t="s">
        <v>30</v>
      </c>
      <c r="K3" s="1" t="s">
        <v>96</v>
      </c>
      <c r="L3" s="1" t="s">
        <v>96</v>
      </c>
      <c r="M3" s="1" t="s">
        <v>81</v>
      </c>
      <c r="N3" s="1" t="s">
        <v>81</v>
      </c>
      <c r="O3" s="1" t="s">
        <v>82</v>
      </c>
      <c r="P3" s="1" t="s">
        <v>83</v>
      </c>
      <c r="Q3" s="1" t="s">
        <v>84</v>
      </c>
      <c r="R3" s="1" t="s">
        <v>97</v>
      </c>
      <c r="S3" s="1" t="s">
        <v>86</v>
      </c>
      <c r="T3" s="1" t="s">
        <v>87</v>
      </c>
      <c r="U3" s="1" t="s">
        <v>88</v>
      </c>
      <c r="V3" s="1" t="s">
        <v>89</v>
      </c>
    </row>
    <row r="4" s="1" customFormat="1" spans="1:22">
      <c r="A4" s="3">
        <v>999223981589670</v>
      </c>
      <c r="B4" s="1" t="s">
        <v>98</v>
      </c>
      <c r="C4" s="1" t="s">
        <v>99</v>
      </c>
      <c r="D4" s="1" t="s">
        <v>100</v>
      </c>
      <c r="E4" s="1" t="s">
        <v>101</v>
      </c>
      <c r="F4" s="1" t="s">
        <v>102</v>
      </c>
      <c r="G4" s="1" t="s">
        <v>77</v>
      </c>
      <c r="H4" s="1" t="s">
        <v>78</v>
      </c>
      <c r="I4" s="1" t="s">
        <v>103</v>
      </c>
      <c r="J4" s="1" t="s">
        <v>30</v>
      </c>
      <c r="K4" s="1" t="s">
        <v>104</v>
      </c>
      <c r="L4" s="1" t="s">
        <v>104</v>
      </c>
      <c r="M4" s="1" t="s">
        <v>81</v>
      </c>
      <c r="N4" s="1" t="s">
        <v>81</v>
      </c>
      <c r="O4" s="1" t="s">
        <v>82</v>
      </c>
      <c r="P4" s="1" t="s">
        <v>83</v>
      </c>
      <c r="Q4" s="1" t="s">
        <v>84</v>
      </c>
      <c r="R4" s="1" t="s">
        <v>105</v>
      </c>
      <c r="S4" s="1" t="s">
        <v>86</v>
      </c>
      <c r="T4" s="1" t="s">
        <v>87</v>
      </c>
      <c r="U4" s="1" t="s">
        <v>106</v>
      </c>
      <c r="V4" s="1" t="s">
        <v>107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2023-06-16T02:23:42Z</dcterms:created>
  <dcterms:modified xsi:type="dcterms:W3CDTF">2023-06-16T03:03:22Z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C79CBFEEBEA74596843C8E665AF4BA6E_12</vt:lpwstr>
  </property>
  <property fmtid="{D5CDD505-2E9C-101B-9397-08002B2CF9AE}" pid="3" name="KSOProductBuildVer">
    <vt:lpwstr>2052-11.1.0.14309</vt:lpwstr>
  </property>
</Properties>
</file>