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<sst xmlns="http://schemas.openxmlformats.org/spreadsheetml/2006/main" count="238" uniqueCount="126">
  <si>
    <t>去哪儿网酒店预付对账单</t>
  </si>
  <si>
    <t>供应商名称：</t>
  </si>
  <si>
    <t>汇趣住</t>
  </si>
  <si>
    <t>结算周期：</t>
  </si>
  <si>
    <t>2023-06-18至2023-06-19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</si>
  <si>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</si>
  <si>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</si>
  <si>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</si>
  <si>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</si>
  <si>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</si>
  <si>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</si>
  <si>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</si>
  <si>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</si>
  <si>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</si>
  <si>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</si>
  <si>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</si>
  <si>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</si>
  <si>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</si>
  <si>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</si>
  <si>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</si>
  <si>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¥2,674.00</t>
  </si>
  <si>
    <t>¥155.06</t>
  </si>
  <si>
    <t>¥2,518.94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</si>
  <si>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</si>
  <si>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</si>
  <si>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</si>
  <si>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</si>
  <si>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</si>
  <si>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</si>
  <si>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</si>
  <si>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</si>
  <si>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</si>
  <si>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</si>
  <si>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</si>
  <si>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</si>
  <si>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</si>
  <si>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</si>
  <si>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</si>
  <si>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</si>
  <si>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</si>
  <si>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</si>
  <si>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</si>
  <si>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</si>
  <si>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</si>
  <si>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</si>
  <si>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</si>
  <si>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</si>
  <si>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</si>
  <si>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</si>
  <si>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</si>
  <si>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</si>
  <si>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</si>
  <si>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</si>
  <si>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</si>
  <si>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</si>
  <si>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</si>
  <si>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</si>
  <si>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</si>
  <si>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</si>
  <si>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</si>
  <si>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</si>
  <si>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</si>
  <si>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</si>
  <si>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</si>
  <si>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</si>
  <si>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</si>
  <si>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</si>
  <si>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</si>
  <si>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</si>
  <si>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</si>
  <si>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103395642880</t>
  </si>
  <si>
    <t>酒店预付</t>
  </si>
  <si>
    <t>否</t>
  </si>
  <si>
    <t>普通</t>
  </si>
  <si>
    <t>311476354</t>
  </si>
  <si>
    <t>上海国金汇酒店公寓</t>
  </si>
  <si>
    <t>1639468</t>
  </si>
  <si>
    <t>康亚楠|孟令津</t>
  </si>
  <si>
    <t>2023-06-16</t>
  </si>
  <si>
    <t>2023-06-18</t>
  </si>
  <si>
    <t>2023-06-19</t>
  </si>
  <si>
    <t>一房套房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</si>
  <si>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</si>
  <si>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</si>
  <si>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</si>
  <si>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</si>
  <si>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</si>
  <si>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</si>
  <si>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</si>
  <si>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</si>
  <si>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</si>
  <si>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</si>
  <si>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</si>
  <si>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</si>
  <si>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A230620114717481</t>
  </si>
  <si>
    <r>
      <t>总计：</t>
    </r>
    <r>
      <rPr>
        <sz val="10"/>
        <rFont val="Arial"/>
        <charset val="134"/>
      </rPr>
      <t>2518.94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</si>
  <si>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</si>
  <si>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</si>
  <si>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</si>
  <si>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</si>
  <si>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</si>
  <si>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</si>
  <si>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</si>
  <si>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</si>
  <si>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</si>
  <si>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</si>
  <si>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</si>
  <si>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</si>
  <si>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</si>
  <si>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</si>
  <si>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</si>
  <si>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</si>
  <si>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</si>
  <si>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</si>
  <si>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3511162</t>
  </si>
  <si>
    <t>康亚楠,孟令津</t>
  </si>
  <si>
    <t>--</t>
  </si>
  <si>
    <t>2518.94</t>
  </si>
  <si>
    <t>RMB</t>
  </si>
  <si>
    <t>0</t>
  </si>
  <si>
    <t>0.00</t>
  </si>
  <si>
    <t>汇趣住国内直连</t>
  </si>
  <si>
    <t>01.011247</t>
  </si>
  <si>
    <t>2023-06-16 14:31:29</t>
  </si>
  <si>
    <t>直连</t>
  </si>
  <si>
    <t>中国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</si>
</sst>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2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81</v>
      </c>
      <c r="AF2" t="s">
        <v>82</v>
      </c>
      <c r="AG2" t="s">
        <v>72</v>
      </c>
      <c r="AH2" t="s">
        <v>19</v>
      </c>
    </row>
    <row r="3" customHeight="1" spans="1:32">
      <c r="A3" s="10" t="s">
        <v>83</v>
      </c>
      <c r="B3" s="10"/>
      <c r="C3" s="10" t="s">
        <v>84</v>
      </c>
      <c r="D3" s="10"/>
      <c r="E3" s="10"/>
      <c r="F3" s="10"/>
      <c r="G3" s="10" t="s">
        <v>84</v>
      </c>
      <c r="H3" s="10" t="s">
        <v>84</v>
      </c>
      <c r="I3" s="10" t="s">
        <v>84</v>
      </c>
      <c r="J3" s="10" t="s">
        <v>84</v>
      </c>
      <c r="K3" s="10" t="s">
        <v>84</v>
      </c>
      <c r="L3" s="10" t="s">
        <v>84</v>
      </c>
      <c r="M3" s="10" t="s">
        <v>84</v>
      </c>
      <c r="N3" s="10" t="s">
        <v>84</v>
      </c>
      <c r="O3" s="10" t="s">
        <v>84</v>
      </c>
      <c r="P3" s="10" t="s">
        <v>84</v>
      </c>
      <c r="Q3" s="10"/>
      <c r="R3" s="13" t="s">
        <v>20</v>
      </c>
      <c r="S3" s="13" t="s">
        <v>19</v>
      </c>
      <c r="T3" s="10" t="s">
        <v>84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84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85</v>
      </c>
      <c r="B1" s="4" t="s">
        <v>86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87</v>
      </c>
      <c r="H1" s="4" t="s">
        <v>88</v>
      </c>
      <c r="I1" s="4" t="s">
        <v>13</v>
      </c>
      <c r="J1" s="4" t="s">
        <v>17</v>
      </c>
      <c r="K1" s="4" t="s">
        <v>18</v>
      </c>
      <c r="L1" s="9" t="s">
        <v>89</v>
      </c>
      <c r="M1" s="4" t="s">
        <v>90</v>
      </c>
      <c r="N1" s="4" t="s">
        <v>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2518.94</v>
      </c>
      <c r="E2" t="str">
        <f>VLOOKUP(A2,HOP!A:L,12,0)</f>
        <v>2518.94</v>
      </c>
      <c r="F2" t="str">
        <f>VLOOKUP(A2,HOP!A:C,3,0)</f>
        <v>3511162</v>
      </c>
      <c r="G2">
        <f>D2-E2</f>
        <v>0</v>
      </c>
      <c r="H2" t="str">
        <f>$H$1&amp;F2</f>
        <v>，3511162</v>
      </c>
      <c r="I2" t="str">
        <f>VLOOKUP(A2,HOP!A:U,21,0)</f>
        <v>直连</v>
      </c>
    </row>
    <row r="4" ht="14.25" spans="4:4">
      <c r="D4" s="8" t="s">
        <v>22</v>
      </c>
    </row>
    <row r="9" spans="1:1">
      <c r="A9" t="s">
        <v>94</v>
      </c>
    </row>
    <row r="10" spans="1:1">
      <c r="A10" s="5" t="s">
        <v>95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D1" sqref="D$1:D$1048576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  <c r="V1" s="2" t="s">
        <v>113</v>
      </c>
    </row>
    <row r="2" s="1" customFormat="1" spans="1:22">
      <c r="A2" s="1" t="s">
        <v>70</v>
      </c>
      <c r="B2" s="1" t="s">
        <v>78</v>
      </c>
      <c r="C2" s="1" t="s">
        <v>114</v>
      </c>
      <c r="D2" s="1" t="s">
        <v>75</v>
      </c>
      <c r="E2" s="1" t="s">
        <v>115</v>
      </c>
      <c r="F2" s="1" t="s">
        <v>79</v>
      </c>
      <c r="G2" s="1" t="s">
        <v>80</v>
      </c>
      <c r="H2" s="1" t="s">
        <v>116</v>
      </c>
      <c r="I2" s="1" t="s">
        <v>117</v>
      </c>
      <c r="J2" s="1" t="s">
        <v>118</v>
      </c>
      <c r="K2" s="1" t="s">
        <v>117</v>
      </c>
      <c r="L2" s="1" t="s">
        <v>117</v>
      </c>
      <c r="M2" s="1" t="s">
        <v>119</v>
      </c>
      <c r="N2" s="1" t="s">
        <v>119</v>
      </c>
      <c r="O2" s="1" t="s">
        <v>120</v>
      </c>
      <c r="P2" s="1" t="s">
        <v>121</v>
      </c>
      <c r="Q2" s="1" t="s">
        <v>122</v>
      </c>
      <c r="R2" s="1" t="s">
        <v>123</v>
      </c>
      <c r="S2" s="1" t="s">
        <v>72</v>
      </c>
      <c r="T2" s="1" t="s">
        <v>34</v>
      </c>
      <c r="U2" s="1" t="s">
        <v>124</v>
      </c>
      <c r="V2" s="1" t="s">
        <v>125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2023-06-20T03:48:42Z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1CFBA0F4A28C4B5B90EF94E7D70AEC35_12</vt:lpwstr>
  </property>
</Properties>
</file>