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<sst xmlns="http://schemas.openxmlformats.org/spreadsheetml/2006/main" count="174" uniqueCount="85">
  <si>
    <t>同程旅行对账单
(账期：20230612-20230618)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</si>
  <si>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</si>
  <si>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</si>
  <si>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</si>
  <si>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</si>
  <si>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</si>
  <si>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</si>
  <si>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</si>
  <si>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</si>
  <si>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937.00</t>
  </si>
  <si>
    <t>CNY</t>
  </si>
  <si>
    <t>ES成享国际公寓(佛山金融高新区地铁站)</t>
  </si>
  <si>
    <t/>
  </si>
  <si>
    <t>小计:937.00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</si>
  <si>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</si>
  <si>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</si>
  <si>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</si>
  <si>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</si>
  <si>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</si>
  <si>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</si>
  <si>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</si>
  <si>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</si>
  <si>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</si>
  <si>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</si>
  <si>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</si>
  <si>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</si>
  <si>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1845694648</t>
  </si>
  <si>
    <t>梁俊鸿</t>
  </si>
  <si>
    <t>豪华双床房</t>
  </si>
  <si>
    <t>非分账</t>
  </si>
  <si>
    <t>2023/06/11</t>
  </si>
  <si>
    <t>2023/06/12</t>
  </si>
  <si>
    <t>1.00</t>
  </si>
  <si>
    <t>190.00</t>
  </si>
  <si>
    <t>1848591105</t>
  </si>
  <si>
    <t>陈国良</t>
  </si>
  <si>
    <t>2023/06/13</t>
  </si>
  <si>
    <t>183.00</t>
  </si>
  <si>
    <t>1848684195</t>
  </si>
  <si>
    <t>2023/06/16</t>
  </si>
  <si>
    <t>3.00</t>
  </si>
  <si>
    <t>564.00</t>
  </si>
  <si>
    <t>，</t>
  </si>
  <si>
    <t>A230620143413481</t>
  </si>
  <si>
    <t>总计：937元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</si>
  <si>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</si>
  <si>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</si>
  <si>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</si>
  <si>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</si>
  <si>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</si>
  <si>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</si>
  <si>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</si>
  <si>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</si>
  <si>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</si>
  <si>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</si>
  <si>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</si>
  <si>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</si>
  <si>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</si>
  <si>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</si>
  <si>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</si>
  <si>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</si>
  <si>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</si>
  <si>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</si>
  <si>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</si>
  <si>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</si>
  <si>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</si>
  <si>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3484794</t>
  </si>
  <si>
    <t>2023-06-11</t>
  </si>
  <si>
    <t>2023-06-12</t>
  </si>
  <si>
    <t>退房日周结</t>
  </si>
  <si>
    <t>RMB</t>
  </si>
  <si>
    <t>0</t>
  </si>
  <si>
    <t>同程艺龙国内酒店EBK</t>
  </si>
  <si>
    <t>3703</t>
  </si>
  <si>
    <t>2023-06-10 08:14:31</t>
  </si>
  <si>
    <t>否</t>
  </si>
  <si>
    <t>广州汇登信息科技有限公司</t>
  </si>
  <si>
    <t>直采</t>
  </si>
  <si>
    <t>中国</t>
  </si>
  <si>
    <t>3494702</t>
  </si>
  <si>
    <t>2023-06-13</t>
  </si>
  <si>
    <t>2023-06-12 14:48:14</t>
  </si>
  <si>
    <t>3495083</t>
  </si>
  <si>
    <t>2023-06-16</t>
  </si>
  <si>
    <t>2023-06-12 16:25:11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</si>
</sst>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H6" sqref="H6"/>
    </sheetView>
  </sheetViews>
  <sheetFormatPr defaultColWidth="11" defaultRowHeight="14.25"/>
  <sheetData>
    <row r="1" ht="39" spans="2:2">
      <c r="B1" s="7" t="s">
        <v>0</v>
      </c>
    </row>
    <row r="5" spans="2:8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2:8">
      <c r="B6" s="6" t="s">
        <v>8</v>
      </c>
      <c r="C6" s="6" t="s">
        <v>9</v>
      </c>
      <c r="D6" s="6" t="s">
        <v>8</v>
      </c>
      <c r="E6" s="6" t="s">
        <v>8</v>
      </c>
      <c r="F6" s="6" t="s">
        <v>8</v>
      </c>
      <c r="G6" s="6" t="s">
        <v>10</v>
      </c>
      <c r="H6" s="6" t="s">
        <v>9</v>
      </c>
    </row>
    <row r="10" spans="2:12">
      <c r="B10" s="4" t="s">
        <v>11</v>
      </c>
      <c r="C10" s="4" t="s">
        <v>12</v>
      </c>
      <c r="D10" s="4" t="s">
        <v>12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  <c r="J10" s="4" t="s">
        <v>12</v>
      </c>
      <c r="K10" s="4" t="s">
        <v>12</v>
      </c>
      <c r="L10" s="4" t="s">
        <v>12</v>
      </c>
    </row>
    <row r="11" spans="2:13"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  <c r="J11" s="4" t="s">
        <v>22</v>
      </c>
      <c r="K11" s="4" t="s">
        <v>6</v>
      </c>
      <c r="L11" s="4" t="s">
        <v>23</v>
      </c>
      <c r="M11" s="4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28</v>
      </c>
      <c r="G13" t="s">
        <v>29</v>
      </c>
      <c r="H13" t="s">
        <v>31</v>
      </c>
      <c r="I13" t="s">
        <v>36</v>
      </c>
      <c r="J13" t="s">
        <v>32</v>
      </c>
      <c r="K13" t="s">
        <v>10</v>
      </c>
      <c r="L13" t="s">
        <v>37</v>
      </c>
      <c r="M13" t="s">
        <v>8</v>
      </c>
    </row>
    <row r="14" spans="2:13">
      <c r="B14" t="s">
        <v>25</v>
      </c>
      <c r="C14" t="s">
        <v>38</v>
      </c>
      <c r="D14" t="s">
        <v>12</v>
      </c>
      <c r="E14" t="s">
        <v>35</v>
      </c>
      <c r="F14" t="s">
        <v>28</v>
      </c>
      <c r="G14" t="s">
        <v>29</v>
      </c>
      <c r="H14" t="s">
        <v>36</v>
      </c>
      <c r="I14" t="s">
        <v>39</v>
      </c>
      <c r="J14" t="s">
        <v>40</v>
      </c>
      <c r="K14" t="s">
        <v>10</v>
      </c>
      <c r="L14" t="s">
        <v>41</v>
      </c>
      <c r="M14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11" defaultRowHeight="14.25"/>
  <cols>
    <col min="1" max="1" width="11.5"/>
  </cols>
  <sheetData>
    <row r="1" spans="1:8">
      <c r="A1" s="4" t="s">
        <v>15</v>
      </c>
      <c r="B1" s="4" t="s">
        <v>20</v>
      </c>
      <c r="C1" s="4" t="s">
        <v>21</v>
      </c>
      <c r="D1" s="4" t="s">
        <v>23</v>
      </c>
      <c r="H1" t="s">
        <v>42</v>
      </c>
    </row>
    <row r="2" spans="1:9">
      <c r="A2" s="5">
        <v>1845694648</v>
      </c>
      <c r="B2" t="s">
        <v>30</v>
      </c>
      <c r="C2" t="s">
        <v>31</v>
      </c>
      <c r="D2" s="5">
        <v>190</v>
      </c>
      <c r="E2" t="str">
        <f>VLOOKUP(A2,HOP!A:L,12,0)</f>
        <v>190.00</v>
      </c>
      <c r="F2" t="str">
        <f>VLOOKUP(A2,HOP!A:C,3,0)</f>
        <v>3484794</v>
      </c>
      <c r="G2">
        <f>D2-E2</f>
        <v>0</v>
      </c>
      <c r="H2" t="str">
        <f>$H$1&amp;F2</f>
        <v>，3484794</v>
      </c>
      <c r="I2" t="str">
        <f>VLOOKUP(A2,HOP!A:U,21,0)</f>
        <v>直采</v>
      </c>
    </row>
    <row r="3" spans="1:9">
      <c r="A3" s="5">
        <v>1848591105</v>
      </c>
      <c r="B3" t="s">
        <v>31</v>
      </c>
      <c r="C3" t="s">
        <v>36</v>
      </c>
      <c r="D3" s="5">
        <v>183</v>
      </c>
      <c r="E3" t="str">
        <f>VLOOKUP(A3,HOP!A:L,12,0)</f>
        <v>183.00</v>
      </c>
      <c r="F3" t="str">
        <f>VLOOKUP(A3,HOP!A:C,3,0)</f>
        <v>3494702</v>
      </c>
      <c r="G3">
        <f>D3-E3</f>
        <v>0</v>
      </c>
      <c r="H3" t="str">
        <f>$H$1&amp;F3</f>
        <v>，3494702</v>
      </c>
      <c r="I3" t="str">
        <f>VLOOKUP(A3,HOP!A:U,21,0)</f>
        <v>直采</v>
      </c>
    </row>
    <row r="4" spans="1:9">
      <c r="A4" s="5">
        <v>1848684195</v>
      </c>
      <c r="B4" t="s">
        <v>36</v>
      </c>
      <c r="C4" t="s">
        <v>39</v>
      </c>
      <c r="D4" s="5">
        <v>564</v>
      </c>
      <c r="E4" t="str">
        <f>VLOOKUP(A4,HOP!A:L,12,0)</f>
        <v>564.00</v>
      </c>
      <c r="F4" t="str">
        <f>VLOOKUP(A4,HOP!A:C,3,0)</f>
        <v>3495083</v>
      </c>
      <c r="G4">
        <f>D4-E4</f>
        <v>0</v>
      </c>
      <c r="H4" t="str">
        <f>$H$1&amp;F4</f>
        <v>，3495083</v>
      </c>
      <c r="I4" t="str">
        <f>VLOOKUP(A4,HOP!A:U,21,0)</f>
        <v>直采</v>
      </c>
    </row>
    <row r="6" spans="4:4">
      <c r="D6">
        <f>SUM(D2:D5)</f>
        <v>937</v>
      </c>
    </row>
    <row r="8" spans="4:4">
      <c r="D8" s="6" t="s">
        <v>9</v>
      </c>
    </row>
    <row r="12" spans="1:1">
      <c r="A12" t="s">
        <v>43</v>
      </c>
    </row>
    <row r="13" spans="1:1">
      <c r="A13" t="s">
        <v>44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0.125" style="1"/>
    <col min="2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49</v>
      </c>
      <c r="F1" s="2" t="s">
        <v>20</v>
      </c>
      <c r="G1" s="2" t="s">
        <v>21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  <c r="V1" s="2" t="s">
        <v>64</v>
      </c>
    </row>
    <row r="2" s="1" customFormat="1" spans="1:22">
      <c r="A2" s="3">
        <v>1845694648</v>
      </c>
      <c r="B2" s="1" t="s">
        <v>65</v>
      </c>
      <c r="C2" s="1" t="s">
        <v>66</v>
      </c>
      <c r="D2" s="1" t="s">
        <v>11</v>
      </c>
      <c r="E2" s="1" t="s">
        <v>27</v>
      </c>
      <c r="F2" s="1" t="s">
        <v>67</v>
      </c>
      <c r="G2" s="1" t="s">
        <v>68</v>
      </c>
      <c r="H2" s="1" t="s">
        <v>69</v>
      </c>
      <c r="I2" s="1" t="s">
        <v>33</v>
      </c>
      <c r="J2" s="1" t="s">
        <v>70</v>
      </c>
      <c r="K2" s="1" t="s">
        <v>33</v>
      </c>
      <c r="L2" s="1" t="s">
        <v>33</v>
      </c>
      <c r="M2" s="1" t="s">
        <v>71</v>
      </c>
      <c r="N2" s="1" t="s">
        <v>71</v>
      </c>
      <c r="O2" s="1" t="s">
        <v>8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="1" customFormat="1" spans="1:22">
      <c r="A3" s="3">
        <v>1848591105</v>
      </c>
      <c r="B3" s="1" t="s">
        <v>68</v>
      </c>
      <c r="C3" s="1" t="s">
        <v>79</v>
      </c>
      <c r="D3" s="1" t="s">
        <v>11</v>
      </c>
      <c r="E3" s="1" t="s">
        <v>35</v>
      </c>
      <c r="F3" s="1" t="s">
        <v>68</v>
      </c>
      <c r="G3" s="1" t="s">
        <v>80</v>
      </c>
      <c r="H3" s="1" t="s">
        <v>69</v>
      </c>
      <c r="I3" s="1" t="s">
        <v>37</v>
      </c>
      <c r="J3" s="1" t="s">
        <v>70</v>
      </c>
      <c r="K3" s="1" t="s">
        <v>37</v>
      </c>
      <c r="L3" s="1" t="s">
        <v>37</v>
      </c>
      <c r="M3" s="1" t="s">
        <v>71</v>
      </c>
      <c r="N3" s="1" t="s">
        <v>71</v>
      </c>
      <c r="O3" s="1" t="s">
        <v>8</v>
      </c>
      <c r="P3" s="1" t="s">
        <v>72</v>
      </c>
      <c r="Q3" s="1" t="s">
        <v>73</v>
      </c>
      <c r="R3" s="1" t="s">
        <v>81</v>
      </c>
      <c r="S3" s="1" t="s">
        <v>75</v>
      </c>
      <c r="T3" s="1" t="s">
        <v>76</v>
      </c>
      <c r="U3" s="1" t="s">
        <v>77</v>
      </c>
      <c r="V3" s="1" t="s">
        <v>78</v>
      </c>
    </row>
    <row r="4" s="1" customFormat="1" spans="1:22">
      <c r="A4" s="3">
        <v>1848684195</v>
      </c>
      <c r="B4" s="1" t="s">
        <v>68</v>
      </c>
      <c r="C4" s="1" t="s">
        <v>82</v>
      </c>
      <c r="D4" s="1" t="s">
        <v>11</v>
      </c>
      <c r="E4" s="1" t="s">
        <v>35</v>
      </c>
      <c r="F4" s="1" t="s">
        <v>80</v>
      </c>
      <c r="G4" s="1" t="s">
        <v>83</v>
      </c>
      <c r="H4" s="1" t="s">
        <v>69</v>
      </c>
      <c r="I4" s="1" t="s">
        <v>41</v>
      </c>
      <c r="J4" s="1" t="s">
        <v>70</v>
      </c>
      <c r="K4" s="1" t="s">
        <v>41</v>
      </c>
      <c r="L4" s="1" t="s">
        <v>41</v>
      </c>
      <c r="M4" s="1" t="s">
        <v>71</v>
      </c>
      <c r="N4" s="1" t="s">
        <v>71</v>
      </c>
      <c r="O4" s="1" t="s">
        <v>8</v>
      </c>
      <c r="P4" s="1" t="s">
        <v>72</v>
      </c>
      <c r="Q4" s="1" t="s">
        <v>73</v>
      </c>
      <c r="R4" s="1" t="s">
        <v>84</v>
      </c>
      <c r="S4" s="1" t="s">
        <v>75</v>
      </c>
      <c r="T4" s="1" t="s">
        <v>76</v>
      </c>
      <c r="U4" s="1" t="s">
        <v>77</v>
      </c>
      <c r="V4" s="1" t="s">
        <v>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2023-06-20T06:35:19Z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E67AB618D24543A69B4CE4894E717046_12</vt:lpwstr>
  </property>
  <property fmtid="{D5CDD505-2E9C-101B-9397-08002B2CF9AE}" pid="3" name="KSOProductBuildVer">
    <vt:lpwstr>2052-11.1.0.14309</vt:lpwstr>
  </property>
</Properties>
</file>