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<sst xmlns="http://schemas.openxmlformats.org/spreadsheetml/2006/main" count="102" uniqueCount="84">
  <si>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</si>
  <si>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</si>
  <si>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</si>
  <si>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</si>
  <si>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</si>
  <si>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</si>
  <si>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</si>
  <si>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</si>
  <si>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</si>
  <si>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</si>
  <si>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</si>
  <si>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</si>
  <si>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</si>
  <si>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</si>
  <si>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</si>
  <si>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</si>
  <si>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</si>
  <si>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</si>
  <si>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</si>
  <si>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</si>
  <si>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</si>
  <si>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</si>
  <si>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</si>
  <si>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</si>
  <si>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</si>
  <si>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999223707177814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</si>
  <si>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</si>
  <si>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</si>
  <si>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</si>
  <si>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</si>
  <si>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</si>
  <si>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Wan/Rong,Li/Guanqiao</t>
  </si>
  <si>
    <t>CA363230620CNY</t>
  </si>
  <si>
    <t>未提现</t>
  </si>
  <si>
    <t>携程开票</t>
  </si>
  <si>
    <t xml:space="preserve">3241891	</t>
  </si>
  <si>
    <t xml:space="preserve">	</t>
  </si>
  <si>
    <t xml:space="preserve">999224596692031	</t>
  </si>
  <si>
    <t>[梅州]梅州昌盛豪生大酒店(45834822)</t>
  </si>
  <si>
    <t>柚见汝——非遗大床房&lt;超值特惠&gt;&lt;双人入住&gt;&lt;双早&gt;</t>
  </si>
  <si>
    <t>郑永康,梁洁月,林玉</t>
  </si>
  <si>
    <t>，</t>
  </si>
  <si>
    <t>202306041334570076</t>
  </si>
  <si>
    <t>A230620091546481</t>
  </si>
  <si>
    <t>房集：i230620091516 1281元</t>
  </si>
  <si>
    <t>CNY / HKD 当前参考汇率: 1.090433555</t>
  </si>
  <si>
    <t>总计： 3071 CNY/
3348.72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</si>
  <si>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</si>
  <si>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</si>
  <si>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</si>
  <si>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</si>
  <si>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</si>
  <si>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</si>
  <si>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</si>
  <si>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</si>
  <si>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</si>
  <si>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</si>
  <si>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</si>
  <si>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</si>
  <si>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</si>
  <si>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</si>
  <si>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</si>
  <si>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</si>
  <si>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</si>
  <si>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</si>
  <si>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</si>
  <si>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2023-04-17</t>
  </si>
  <si>
    <t>3241891</t>
  </si>
  <si>
    <t>香港九龙酒店</t>
  </si>
  <si>
    <t>Wan Rong,Li Guanqiao</t>
  </si>
  <si>
    <t>2023-06-03</t>
  </si>
  <si>
    <t>2023-06-05</t>
  </si>
  <si>
    <t>退房日周结</t>
  </si>
  <si>
    <t>1790.00</t>
  </si>
  <si>
    <t>RMB</t>
  </si>
  <si>
    <t>0</t>
  </si>
  <si>
    <t>0.00</t>
  </si>
  <si>
    <t>携程国内直连(DD)</t>
  </si>
  <si>
    <t>01.011249</t>
  </si>
  <si>
    <t>2023-04-19 16:32:16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</si>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</sst>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15</xdr:col>
      <xdr:colOff>419100</xdr:colOff>
      <xdr:row>47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0394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45080</v>
      </c>
      <c r="G2" s="6">
        <v>45082</v>
      </c>
      <c r="H2" s="4">
        <v>1</v>
      </c>
      <c r="I2" s="4">
        <v>2</v>
      </c>
      <c r="J2" s="4">
        <v>2</v>
      </c>
      <c r="K2" s="4" t="s">
        <v>30</v>
      </c>
      <c r="L2" s="4">
        <v>1790</v>
      </c>
      <c r="M2" s="4">
        <v>1790</v>
      </c>
      <c r="N2" s="4" t="s">
        <v>31</v>
      </c>
      <c r="O2" s="4" t="s">
        <v>32</v>
      </c>
      <c r="P2" s="4" t="s">
        <v>33</v>
      </c>
      <c r="Q2" s="4">
        <v>0</v>
      </c>
      <c r="R2" s="7">
        <v>45033</v>
      </c>
      <c r="S2" s="6">
        <v>45097</v>
      </c>
      <c r="T2" s="4" t="s">
        <v>34</v>
      </c>
      <c r="U2" s="4">
        <v>1790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45081</v>
      </c>
      <c r="G3" s="6">
        <v>45082</v>
      </c>
      <c r="H3" s="4">
        <v>3</v>
      </c>
      <c r="I3" s="4">
        <v>1</v>
      </c>
      <c r="J3" s="4">
        <v>3</v>
      </c>
      <c r="K3" s="4" t="s">
        <v>30</v>
      </c>
      <c r="L3" s="4">
        <v>1281</v>
      </c>
      <c r="M3" s="4">
        <v>1281</v>
      </c>
      <c r="N3" s="4" t="s">
        <v>40</v>
      </c>
      <c r="O3" s="4" t="s">
        <v>32</v>
      </c>
      <c r="P3" s="4" t="s">
        <v>33</v>
      </c>
      <c r="Q3" s="4">
        <v>0</v>
      </c>
      <c r="R3" s="7">
        <v>45081</v>
      </c>
      <c r="S3" s="6">
        <v>45097</v>
      </c>
      <c r="T3" s="4" t="s">
        <v>34</v>
      </c>
      <c r="U3" s="4">
        <v>1281</v>
      </c>
      <c r="V3" s="4">
        <v>0</v>
      </c>
      <c r="W3" s="4">
        <v>0</v>
      </c>
      <c r="X3" s="4" t="s">
        <v>36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1" sqref="A11:E14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999223707177814</v>
      </c>
      <c r="B2" s="6">
        <v>45080</v>
      </c>
      <c r="C2" s="6">
        <v>45082</v>
      </c>
      <c r="D2" s="4">
        <v>1790</v>
      </c>
      <c r="E2" s="4" t="str">
        <f>VLOOKUP(A2,HOP!A:L,12,0)</f>
        <v>1790.00</v>
      </c>
      <c r="F2" s="4" t="str">
        <f>VLOOKUP(A2,HOP!A:C,3,0)</f>
        <v>3241891</v>
      </c>
      <c r="G2" s="4">
        <f>D2-E2</f>
        <v>0</v>
      </c>
      <c r="H2" s="4" t="str">
        <f>$H$1&amp;F2</f>
        <v>，3241891</v>
      </c>
      <c r="I2" s="4" t="str">
        <f>VLOOKUP(A2,HOP!A:U,21,0)</f>
        <v>直采</v>
      </c>
    </row>
    <row r="3" s="4" customFormat="1" spans="1:10">
      <c r="A3" s="5">
        <v>999224596692031</v>
      </c>
      <c r="B3" s="6">
        <v>45081</v>
      </c>
      <c r="C3" s="6">
        <v>45082</v>
      </c>
      <c r="D3" s="4">
        <v>1281</v>
      </c>
      <c r="E3" s="4">
        <v>1281</v>
      </c>
      <c r="F3" s="8" t="s">
        <v>42</v>
      </c>
      <c r="G3" s="4">
        <f>D3-E3</f>
        <v>0</v>
      </c>
      <c r="H3" s="4" t="str">
        <f>$H$1&amp;F3</f>
        <v>，202306041334570076</v>
      </c>
      <c r="I3" s="4" t="e">
        <f>VLOOKUP(A3,HOP!A:U,21,0)</f>
        <v>#N/A</v>
      </c>
      <c r="J3" s="4">
        <v>6.4</v>
      </c>
    </row>
    <row r="5" spans="4:4">
      <c r="D5" s="4">
        <f>SUM(D2:D4)</f>
        <v>3071</v>
      </c>
    </row>
    <row r="11" spans="1:4">
      <c r="A11" s="4" t="s">
        <v>43</v>
      </c>
      <c r="C11" s="4">
        <v>1790</v>
      </c>
      <c r="D11" s="4">
        <v>1951.88</v>
      </c>
    </row>
    <row r="12" spans="1:4">
      <c r="A12" s="4" t="s">
        <v>44</v>
      </c>
      <c r="C12" s="4">
        <v>1281</v>
      </c>
      <c r="D12" s="4">
        <v>1396.84</v>
      </c>
    </row>
    <row r="13" spans="1:4">
      <c r="A13" s="4" t="s">
        <v>45</v>
      </c>
      <c r="C13" s="4">
        <f>SUM(C11:C12)</f>
        <v>3071</v>
      </c>
      <c r="D13" s="4">
        <f>SUM(D11:D12)</f>
        <v>3348.72</v>
      </c>
    </row>
    <row r="14" spans="1:1">
      <c r="A14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999223707177814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2023-06-20T01:10:25Z</dcterms:created>
  <dcterms:modified xsi:type="dcterms:W3CDTF">2023-06-20T01:18:05Z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37ACCEFC41914FFF90D141B5CED4678C_12</vt:lpwstr>
  </property>
  <property fmtid="{D5CDD505-2E9C-101B-9397-08002B2CF9AE}" pid="3" name="KSOProductBuildVer">
    <vt:lpwstr>2052-11.1.0.14309</vt:lpwstr>
  </property>
</Properties>
</file>