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<sst xmlns="http://schemas.openxmlformats.org/spreadsheetml/2006/main" count="376" uniqueCount="176">
  <si>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</si>
  <si>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</si>
  <si>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</si>
  <si>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</si>
  <si>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</si>
  <si>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</si>
  <si>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</si>
  <si>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</si>
  <si>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</si>
  <si>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</si>
  <si>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</si>
  <si>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</si>
  <si>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</si>
  <si>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</si>
  <si>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</si>
  <si>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</si>
  <si>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</si>
  <si>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</si>
  <si>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</si>
  <si>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</si>
  <si>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</si>
  <si>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</si>
  <si>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</si>
  <si>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</si>
  <si>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</si>
  <si>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999224741303932	</t>
  </si>
  <si>
    <t>Ctrip</t>
  </si>
  <si>
    <t>正常</t>
  </si>
  <si>
    <t>[马卡蒂]新世界马卡蒂酒店(New World Makati Hotel)(37221886)</t>
  </si>
  <si>
    <t>高级特大床房&lt;2人入住&gt;&lt;不退款&gt;</t>
  </si>
  <si>
    <t>USD</t>
  </si>
  <si>
    <t>LU/ZONGLIANG</t>
  </si>
  <si>
    <t>CA5326230620USD</t>
  </si>
  <si>
    <t>未提现</t>
  </si>
  <si>
    <t>携程开票</t>
  </si>
  <si>
    <t xml:space="preserve">3496671	</t>
  </si>
  <si>
    <t xml:space="preserve">7384998	</t>
  </si>
  <si>
    <t xml:space="preserve">999224744668126	</t>
  </si>
  <si>
    <t>[吉隆坡]吉隆坡·觅酒店，傲途格精选(Hotel Stripes Kuala Lumpur, Autograph Collection)(40721533)</t>
  </si>
  <si>
    <t>豪华特大床房&lt;2人入住&gt;&lt;不退款&gt;&lt;早餐&gt;</t>
  </si>
  <si>
    <t>PENG/CHIAN</t>
  </si>
  <si>
    <t xml:space="preserve">3498437	</t>
  </si>
  <si>
    <t xml:space="preserve">280650053	</t>
  </si>
  <si>
    <t xml:space="preserve">999224750812219	</t>
  </si>
  <si>
    <t>[古晋]美音酒店 - 古晋海滨店(Tune Hotel - Waterfront Kuching)(39054135)</t>
  </si>
  <si>
    <t>豪华双床房&lt;2人入住&gt;&lt;不退款&gt;</t>
  </si>
  <si>
    <t>Merais/Nur Batrisyia</t>
  </si>
  <si>
    <t xml:space="preserve">3499883	</t>
  </si>
  <si>
    <t xml:space="preserve">176823915	</t>
  </si>
  <si>
    <t xml:space="preserve">24754464485	</t>
  </si>
  <si>
    <t>[芭堤雅]芭堤雅花园海景大酒店(Garden Cliff Resort &amp; Spa Pattaya)(37204693)</t>
  </si>
  <si>
    <t>豪华海景房&lt;2人入住&gt;&lt;不退款&gt;</t>
  </si>
  <si>
    <t>Jiang/Yanmei,Ren/Zijia</t>
  </si>
  <si>
    <t xml:space="preserve">3500723	</t>
  </si>
  <si>
    <t xml:space="preserve">41689	</t>
  </si>
  <si>
    <t xml:space="preserve">24754464483	</t>
  </si>
  <si>
    <t>豪华房&lt;2人入住&gt;&lt;不退款&gt;</t>
  </si>
  <si>
    <t>REN/MENGYU,Ren/Feiyang</t>
  </si>
  <si>
    <t xml:space="preserve">3500722	</t>
  </si>
  <si>
    <t xml:space="preserve">41677	</t>
  </si>
  <si>
    <t xml:space="preserve">999224764097449	</t>
  </si>
  <si>
    <t>[乔治市]槟城长荣桂冠酒店(Evergreen Laurel Hotel Penang (PenangFightCovid-19 Certified))(37199115)</t>
  </si>
  <si>
    <t>城景高级双人床房&lt;2人入住&gt;&lt;不退款&gt;</t>
  </si>
  <si>
    <t>XIE/CHENGUANG</t>
  </si>
  <si>
    <t xml:space="preserve">3502007	</t>
  </si>
  <si>
    <t xml:space="preserve">23061481116	</t>
  </si>
  <si>
    <t xml:space="preserve">999224778044024	</t>
  </si>
  <si>
    <t>[哥打巴鲁]大宏酒店(Grand Riverview Hotel)(44803400)</t>
  </si>
  <si>
    <t>尊贵房&lt;2人入住&gt;&lt;不退款&gt;&lt;早餐&gt;</t>
  </si>
  <si>
    <t>KAMARUZAMAN/MOHD NUR AZRI</t>
  </si>
  <si>
    <t xml:space="preserve">3505724	</t>
  </si>
  <si>
    <t xml:space="preserve">247894	</t>
  </si>
  <si>
    <t xml:space="preserve">999224779130060	</t>
  </si>
  <si>
    <t>[曼谷]隆齐格兰德中心点酒店(Grande Centre Point Hotel Ploenchit)(37207258)</t>
  </si>
  <si>
    <t>精致套房（带阳台）&lt;2人入住&gt;&lt;不退款&gt;&lt;早餐&gt;</t>
  </si>
  <si>
    <t>Al Salmani/Mazin Ahmed Ali</t>
  </si>
  <si>
    <t xml:space="preserve">3505971	</t>
  </si>
  <si>
    <t xml:space="preserve">211663	</t>
  </si>
  <si>
    <t>取消</t>
  </si>
  <si>
    <t xml:space="preserve">999224794484365	</t>
  </si>
  <si>
    <t>YAACOB/NORBAINI</t>
  </si>
  <si>
    <t xml:space="preserve">3509440	</t>
  </si>
  <si>
    <t xml:space="preserve">247923	</t>
  </si>
  <si>
    <t>，</t>
  </si>
  <si>
    <t>A230620101955481</t>
  </si>
  <si>
    <t>USD / HKD 当前参考汇率: 7.81998</t>
  </si>
  <si>
    <t>总计： 844.76 USD/
6606.01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</si>
  <si>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</si>
  <si>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</si>
  <si>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</si>
  <si>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</si>
  <si>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</si>
  <si>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</si>
  <si>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</si>
  <si>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</si>
  <si>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</si>
  <si>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</si>
  <si>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</si>
  <si>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</si>
  <si>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</si>
  <si>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</si>
  <si>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</si>
  <si>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</si>
  <si>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</si>
  <si>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</si>
  <si>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</si>
  <si>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2023-06-15</t>
  </si>
  <si>
    <t>3509440</t>
  </si>
  <si>
    <t>大宏酒店</t>
  </si>
  <si>
    <t>YAACOB NORBAINI</t>
  </si>
  <si>
    <t>2023-06-16</t>
  </si>
  <si>
    <t>2023-06-17</t>
  </si>
  <si>
    <t>退房日周结</t>
  </si>
  <si>
    <t>305.98</t>
  </si>
  <si>
    <t>42.70</t>
  </si>
  <si>
    <t>0</t>
  </si>
  <si>
    <t>0.00</t>
  </si>
  <si>
    <t>携程盛景国际直连</t>
  </si>
  <si>
    <t>01.010677</t>
  </si>
  <si>
    <t>2023-06-16 07:08:52</t>
  </si>
  <si>
    <t>否</t>
  </si>
  <si>
    <t>汇智国际旅游发展有限公司</t>
  </si>
  <si>
    <t>直采</t>
  </si>
  <si>
    <t>马来西亚</t>
  </si>
  <si>
    <t>3505971</t>
  </si>
  <si>
    <t>曼谷奔齐中心大酒店</t>
  </si>
  <si>
    <t>Al Salmani Mazin Ahmed Ali</t>
  </si>
  <si>
    <t>1746.02</t>
  </si>
  <si>
    <t>243.66</t>
  </si>
  <si>
    <t>2023-06-15 10:03:33</t>
  </si>
  <si>
    <t>泰国</t>
  </si>
  <si>
    <t>3505724</t>
  </si>
  <si>
    <t>KAMARUZAMAN MOHD NUR AZRI</t>
  </si>
  <si>
    <t>42.64</t>
  </si>
  <si>
    <t>2023-06-15 08:28:03</t>
  </si>
  <si>
    <t>2023-06-14</t>
  </si>
  <si>
    <t>3502007</t>
  </si>
  <si>
    <t>槟城长荣桂冠酒店</t>
  </si>
  <si>
    <t>XIE CHENGUANG</t>
  </si>
  <si>
    <t>744.99</t>
  </si>
  <si>
    <t>103.82</t>
  </si>
  <si>
    <t>2023-06-14 10:52:09</t>
  </si>
  <si>
    <t>2023-06-13</t>
  </si>
  <si>
    <t>3500723</t>
  </si>
  <si>
    <t>芭堤雅花园海景大酒店</t>
  </si>
  <si>
    <t>Jiang Yanmei,Ren Zijia</t>
  </si>
  <si>
    <t>682.04</t>
  </si>
  <si>
    <t>95.20</t>
  </si>
  <si>
    <t>2023-06-14 11:40:33</t>
  </si>
  <si>
    <t>3500722</t>
  </si>
  <si>
    <t>REN MENGYU,Ren Feiyang</t>
  </si>
  <si>
    <t>761.99</t>
  </si>
  <si>
    <t>106.36</t>
  </si>
  <si>
    <t>-106</t>
  </si>
  <si>
    <t>-761</t>
  </si>
  <si>
    <t>2023-06-14 11:23:46</t>
  </si>
  <si>
    <t>3499883</t>
  </si>
  <si>
    <t>河滨区途恩酒店</t>
  </si>
  <si>
    <t>Merais Nur Batrisyia</t>
  </si>
  <si>
    <t>150.02</t>
  </si>
  <si>
    <t>20.94</t>
  </si>
  <si>
    <t>2023-06-14 15:50:27</t>
  </si>
  <si>
    <t>3498437</t>
  </si>
  <si>
    <t>吉隆坡·觅酒店，傲途格精选</t>
  </si>
  <si>
    <t>PENG CHUAN,MA KE</t>
  </si>
  <si>
    <t>1185.98</t>
  </si>
  <si>
    <t>165.54</t>
  </si>
  <si>
    <t>2023-06-13 15:44:59</t>
  </si>
  <si>
    <t>2023-06-12</t>
  </si>
  <si>
    <t>3496671</t>
  </si>
  <si>
    <t>马尼拉新世界酒店</t>
  </si>
  <si>
    <t>LU ZONGLIANG</t>
  </si>
  <si>
    <t>1611.99</t>
  </si>
  <si>
    <t>225.46</t>
  </si>
  <si>
    <t>2023-06-13 10:36:06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</si>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</sst>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333375</xdr:colOff>
      <xdr:row>50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4203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C44" sqref="C4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45092</v>
      </c>
      <c r="G2" s="6">
        <v>45094</v>
      </c>
      <c r="H2" s="4">
        <v>1</v>
      </c>
      <c r="I2" s="4">
        <v>2</v>
      </c>
      <c r="J2" s="4">
        <v>2</v>
      </c>
      <c r="K2" s="4" t="s">
        <v>30</v>
      </c>
      <c r="L2" s="4">
        <v>225.46</v>
      </c>
      <c r="M2" s="4">
        <v>225.46</v>
      </c>
      <c r="N2" s="4" t="s">
        <v>31</v>
      </c>
      <c r="O2" s="4" t="s">
        <v>32</v>
      </c>
      <c r="P2" s="4" t="s">
        <v>33</v>
      </c>
      <c r="Q2" s="4">
        <v>0</v>
      </c>
      <c r="R2" s="7">
        <v>45089.0000115741</v>
      </c>
      <c r="S2" s="6">
        <v>45097</v>
      </c>
      <c r="T2" s="4" t="s">
        <v>34</v>
      </c>
      <c r="U2" s="4">
        <v>225.46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45092</v>
      </c>
      <c r="G3" s="6">
        <v>45094</v>
      </c>
      <c r="H3" s="4">
        <v>1</v>
      </c>
      <c r="I3" s="4">
        <v>2</v>
      </c>
      <c r="J3" s="4">
        <v>2</v>
      </c>
      <c r="K3" s="4" t="s">
        <v>30</v>
      </c>
      <c r="L3" s="4">
        <v>165.54</v>
      </c>
      <c r="M3" s="4">
        <v>165.54</v>
      </c>
      <c r="N3" s="4" t="s">
        <v>40</v>
      </c>
      <c r="O3" s="4" t="s">
        <v>32</v>
      </c>
      <c r="P3" s="4" t="s">
        <v>33</v>
      </c>
      <c r="Q3" s="4">
        <v>0</v>
      </c>
      <c r="R3" s="7">
        <v>45090.0000115741</v>
      </c>
      <c r="S3" s="6">
        <v>45097</v>
      </c>
      <c r="T3" s="4" t="s">
        <v>34</v>
      </c>
      <c r="U3" s="4">
        <v>165.54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45093</v>
      </c>
      <c r="G4" s="6">
        <v>45094</v>
      </c>
      <c r="H4" s="4">
        <v>1</v>
      </c>
      <c r="I4" s="4">
        <v>1</v>
      </c>
      <c r="J4" s="4">
        <v>1</v>
      </c>
      <c r="K4" s="4" t="s">
        <v>30</v>
      </c>
      <c r="L4" s="4">
        <v>20.94</v>
      </c>
      <c r="M4" s="4">
        <v>20.94</v>
      </c>
      <c r="N4" s="4" t="s">
        <v>46</v>
      </c>
      <c r="O4" s="4" t="s">
        <v>32</v>
      </c>
      <c r="P4" s="4" t="s">
        <v>33</v>
      </c>
      <c r="Q4" s="4">
        <v>0</v>
      </c>
      <c r="R4" s="7">
        <v>45090.0000115741</v>
      </c>
      <c r="S4" s="6">
        <v>45097</v>
      </c>
      <c r="T4" s="4" t="s">
        <v>34</v>
      </c>
      <c r="U4" s="4">
        <v>20.94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45092</v>
      </c>
      <c r="G5" s="6">
        <v>45094</v>
      </c>
      <c r="H5" s="4">
        <v>1</v>
      </c>
      <c r="I5" s="4">
        <v>2</v>
      </c>
      <c r="J5" s="4">
        <v>2</v>
      </c>
      <c r="K5" s="4" t="s">
        <v>30</v>
      </c>
      <c r="L5" s="4">
        <v>95.2</v>
      </c>
      <c r="M5" s="4">
        <v>95.2</v>
      </c>
      <c r="N5" s="4" t="s">
        <v>52</v>
      </c>
      <c r="O5" s="4" t="s">
        <v>32</v>
      </c>
      <c r="P5" s="4" t="s">
        <v>33</v>
      </c>
      <c r="Q5" s="4">
        <v>0</v>
      </c>
      <c r="R5" s="7">
        <v>45090</v>
      </c>
      <c r="S5" s="6">
        <v>45097</v>
      </c>
      <c r="T5" s="4" t="s">
        <v>34</v>
      </c>
      <c r="U5" s="4">
        <v>95.2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56</v>
      </c>
      <c r="F6" s="6">
        <v>45092</v>
      </c>
      <c r="G6" s="6">
        <v>45094</v>
      </c>
      <c r="H6" s="4">
        <v>1</v>
      </c>
      <c r="I6" s="4">
        <v>2</v>
      </c>
      <c r="J6" s="4">
        <v>2</v>
      </c>
      <c r="K6" s="4" t="s">
        <v>30</v>
      </c>
      <c r="L6" s="4">
        <v>106.36</v>
      </c>
      <c r="M6" s="4">
        <v>106.36</v>
      </c>
      <c r="N6" s="4" t="s">
        <v>57</v>
      </c>
      <c r="O6" s="4" t="s">
        <v>32</v>
      </c>
      <c r="P6" s="4" t="s">
        <v>33</v>
      </c>
      <c r="Q6" s="4">
        <v>0</v>
      </c>
      <c r="R6" s="7">
        <v>45090</v>
      </c>
      <c r="S6" s="6">
        <v>45097</v>
      </c>
      <c r="T6" s="4" t="s">
        <v>34</v>
      </c>
      <c r="U6" s="4">
        <v>106.36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45092</v>
      </c>
      <c r="G7" s="6">
        <v>45094</v>
      </c>
      <c r="H7" s="4">
        <v>1</v>
      </c>
      <c r="I7" s="4">
        <v>2</v>
      </c>
      <c r="J7" s="4">
        <v>2</v>
      </c>
      <c r="K7" s="4" t="s">
        <v>30</v>
      </c>
      <c r="L7" s="4">
        <v>103.82</v>
      </c>
      <c r="M7" s="4">
        <v>103.82</v>
      </c>
      <c r="N7" s="4" t="s">
        <v>63</v>
      </c>
      <c r="O7" s="4" t="s">
        <v>32</v>
      </c>
      <c r="P7" s="4" t="s">
        <v>33</v>
      </c>
      <c r="Q7" s="4">
        <v>0</v>
      </c>
      <c r="R7" s="7">
        <v>45091</v>
      </c>
      <c r="S7" s="6">
        <v>45097</v>
      </c>
      <c r="T7" s="4" t="s">
        <v>34</v>
      </c>
      <c r="U7" s="4">
        <v>103.82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45093</v>
      </c>
      <c r="G8" s="6">
        <v>45094</v>
      </c>
      <c r="H8" s="4">
        <v>1</v>
      </c>
      <c r="I8" s="4">
        <v>1</v>
      </c>
      <c r="J8" s="4">
        <v>1</v>
      </c>
      <c r="K8" s="4" t="s">
        <v>30</v>
      </c>
      <c r="L8" s="4">
        <v>42.64</v>
      </c>
      <c r="M8" s="4">
        <v>42.64</v>
      </c>
      <c r="N8" s="4" t="s">
        <v>69</v>
      </c>
      <c r="O8" s="4" t="s">
        <v>32</v>
      </c>
      <c r="P8" s="4" t="s">
        <v>33</v>
      </c>
      <c r="Q8" s="4">
        <v>0</v>
      </c>
      <c r="R8" s="7">
        <v>45092.0000115741</v>
      </c>
      <c r="S8" s="6">
        <v>45097</v>
      </c>
      <c r="T8" s="4" t="s">
        <v>34</v>
      </c>
      <c r="U8" s="4">
        <v>42.64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45092</v>
      </c>
      <c r="G9" s="6">
        <v>45094</v>
      </c>
      <c r="H9" s="4">
        <v>1</v>
      </c>
      <c r="I9" s="4">
        <v>2</v>
      </c>
      <c r="J9" s="4">
        <v>2</v>
      </c>
      <c r="K9" s="4" t="s">
        <v>30</v>
      </c>
      <c r="L9" s="4">
        <v>243.66</v>
      </c>
      <c r="M9" s="4">
        <v>243.66</v>
      </c>
      <c r="N9" s="4" t="s">
        <v>75</v>
      </c>
      <c r="O9" s="4" t="s">
        <v>32</v>
      </c>
      <c r="P9" s="4" t="s">
        <v>33</v>
      </c>
      <c r="Q9" s="4">
        <v>0</v>
      </c>
      <c r="R9" s="7">
        <v>45092.0000115741</v>
      </c>
      <c r="S9" s="6">
        <v>45097</v>
      </c>
      <c r="T9" s="4" t="s">
        <v>34</v>
      </c>
      <c r="U9" s="4">
        <v>243.66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55</v>
      </c>
      <c r="B10" s="4" t="s">
        <v>26</v>
      </c>
      <c r="C10" s="4" t="s">
        <v>78</v>
      </c>
      <c r="D10" s="4" t="s">
        <v>50</v>
      </c>
      <c r="E10" s="4" t="s">
        <v>56</v>
      </c>
      <c r="F10" s="6">
        <v>45092</v>
      </c>
      <c r="G10" s="6">
        <v>45094</v>
      </c>
      <c r="H10" s="4">
        <v>1</v>
      </c>
      <c r="I10" s="4">
        <v>2</v>
      </c>
      <c r="J10" s="4">
        <v>2</v>
      </c>
      <c r="K10" s="4" t="s">
        <v>30</v>
      </c>
      <c r="L10" s="4">
        <v>-106.36</v>
      </c>
      <c r="M10" s="4">
        <v>-106.36</v>
      </c>
      <c r="N10" s="4" t="s">
        <v>57</v>
      </c>
      <c r="O10" s="4" t="s">
        <v>32</v>
      </c>
      <c r="P10" s="4" t="s">
        <v>33</v>
      </c>
      <c r="Q10" s="4">
        <v>0</v>
      </c>
      <c r="R10" s="7">
        <v>45090</v>
      </c>
      <c r="S10" s="6">
        <v>45097</v>
      </c>
      <c r="T10" s="4" t="s">
        <v>34</v>
      </c>
      <c r="U10" s="4">
        <v>-106.36</v>
      </c>
      <c r="V10" s="4">
        <v>0</v>
      </c>
      <c r="W10" s="4">
        <v>0</v>
      </c>
      <c r="X10" s="4" t="s">
        <v>58</v>
      </c>
      <c r="Y10" s="4" t="s">
        <v>59</v>
      </c>
    </row>
    <row r="11" s="4" customFormat="1" spans="1:25">
      <c r="A11" s="4" t="s">
        <v>49</v>
      </c>
      <c r="B11" s="4" t="s">
        <v>26</v>
      </c>
      <c r="C11" s="4" t="s">
        <v>78</v>
      </c>
      <c r="D11" s="4" t="s">
        <v>50</v>
      </c>
      <c r="E11" s="4" t="s">
        <v>51</v>
      </c>
      <c r="F11" s="6">
        <v>45092</v>
      </c>
      <c r="G11" s="6">
        <v>45094</v>
      </c>
      <c r="H11" s="4">
        <v>1</v>
      </c>
      <c r="I11" s="4">
        <v>2</v>
      </c>
      <c r="J11" s="4">
        <v>2</v>
      </c>
      <c r="K11" s="4" t="s">
        <v>30</v>
      </c>
      <c r="L11" s="4">
        <v>-95.2</v>
      </c>
      <c r="M11" s="4">
        <v>-95.2</v>
      </c>
      <c r="N11" s="4" t="s">
        <v>52</v>
      </c>
      <c r="O11" s="4" t="s">
        <v>32</v>
      </c>
      <c r="P11" s="4" t="s">
        <v>33</v>
      </c>
      <c r="Q11" s="4">
        <v>0</v>
      </c>
      <c r="R11" s="7">
        <v>45090</v>
      </c>
      <c r="S11" s="6">
        <v>45097</v>
      </c>
      <c r="T11" s="4" t="s">
        <v>34</v>
      </c>
      <c r="U11" s="4">
        <v>-95.2</v>
      </c>
      <c r="V11" s="4">
        <v>0</v>
      </c>
      <c r="W11" s="4">
        <v>0</v>
      </c>
      <c r="X11" s="4" t="s">
        <v>53</v>
      </c>
      <c r="Y11" s="4" t="s">
        <v>54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45093</v>
      </c>
      <c r="G12" s="6">
        <v>45094</v>
      </c>
      <c r="H12" s="4">
        <v>1</v>
      </c>
      <c r="I12" s="4">
        <v>1</v>
      </c>
      <c r="J12" s="4">
        <v>1</v>
      </c>
      <c r="K12" s="4" t="s">
        <v>30</v>
      </c>
      <c r="L12" s="4">
        <v>42.7</v>
      </c>
      <c r="M12" s="4">
        <v>42.7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45092</v>
      </c>
      <c r="S12" s="6">
        <v>45097</v>
      </c>
      <c r="T12" s="4" t="s">
        <v>34</v>
      </c>
      <c r="U12" s="4">
        <v>42.7</v>
      </c>
      <c r="V12" s="4">
        <v>0</v>
      </c>
      <c r="W12" s="4">
        <v>0</v>
      </c>
      <c r="X12" s="4" t="s">
        <v>81</v>
      </c>
      <c r="Y12" s="4" t="s">
        <v>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999224741303932</v>
      </c>
      <c r="B2" s="6">
        <v>45092</v>
      </c>
      <c r="C2" s="6">
        <v>45094</v>
      </c>
      <c r="D2" s="4">
        <v>225.46</v>
      </c>
      <c r="E2" s="4" t="str">
        <f>VLOOKUP(A2,HOP!A:L,12,0)</f>
        <v>225.46</v>
      </c>
      <c r="F2" s="4" t="str">
        <f>VLOOKUP(A2,HOP!A:C,3,0)</f>
        <v>3496671</v>
      </c>
      <c r="G2" s="4">
        <f>D2-E2</f>
        <v>0</v>
      </c>
      <c r="H2" s="4" t="str">
        <f>$H$1&amp;F2</f>
        <v>，3496671</v>
      </c>
      <c r="I2" s="4" t="str">
        <f>VLOOKUP(A2,HOP!A:U,21,0)</f>
        <v>直采</v>
      </c>
    </row>
    <row r="3" s="4" customFormat="1" spans="1:9">
      <c r="A3" s="5">
        <v>999224744668126</v>
      </c>
      <c r="B3" s="6">
        <v>45092</v>
      </c>
      <c r="C3" s="6">
        <v>45094</v>
      </c>
      <c r="D3" s="4">
        <v>165.54</v>
      </c>
      <c r="E3" s="4" t="str">
        <f>VLOOKUP(A3,HOP!A:L,12,0)</f>
        <v>165.54</v>
      </c>
      <c r="F3" s="4" t="str">
        <f>VLOOKUP(A3,HOP!A:C,3,0)</f>
        <v>3498437</v>
      </c>
      <c r="G3" s="4">
        <f t="shared" ref="G3:G10" si="0">D3-E3</f>
        <v>0</v>
      </c>
      <c r="H3" s="4" t="str">
        <f t="shared" ref="H3:H10" si="1">$H$1&amp;F3</f>
        <v>，3498437</v>
      </c>
      <c r="I3" s="4" t="str">
        <f>VLOOKUP(A3,HOP!A:U,21,0)</f>
        <v>直采</v>
      </c>
    </row>
    <row r="4" s="4" customFormat="1" spans="1:9">
      <c r="A4" s="5">
        <v>999224750812219</v>
      </c>
      <c r="B4" s="6">
        <v>45093</v>
      </c>
      <c r="C4" s="6">
        <v>45094</v>
      </c>
      <c r="D4" s="4">
        <v>20.94</v>
      </c>
      <c r="E4" s="4" t="str">
        <f>VLOOKUP(A4,HOP!A:L,12,0)</f>
        <v>20.94</v>
      </c>
      <c r="F4" s="4" t="str">
        <f>VLOOKUP(A4,HOP!A:C,3,0)</f>
        <v>3499883</v>
      </c>
      <c r="G4" s="4">
        <f t="shared" si="0"/>
        <v>0</v>
      </c>
      <c r="H4" s="4" t="str">
        <f t="shared" si="1"/>
        <v>，3499883</v>
      </c>
      <c r="I4" s="4" t="str">
        <f>VLOOKUP(A4,HOP!A:U,21,0)</f>
        <v>直采</v>
      </c>
    </row>
    <row r="5" s="4" customFormat="1" hidden="1" spans="1:9">
      <c r="A5" s="5">
        <v>24754464485</v>
      </c>
      <c r="B5" s="6">
        <v>45092</v>
      </c>
      <c r="C5" s="6">
        <v>45094</v>
      </c>
      <c r="D5" s="4">
        <v>0</v>
      </c>
      <c r="E5" s="4" t="str">
        <f>VLOOKUP(A5,HOP!A:L,12,0)</f>
        <v>95.20</v>
      </c>
      <c r="F5" s="4" t="str">
        <f>VLOOKUP(A5,HOP!A:C,3,0)</f>
        <v>3500723</v>
      </c>
      <c r="G5" s="4">
        <f t="shared" si="0"/>
        <v>-95.2</v>
      </c>
      <c r="H5" s="4" t="str">
        <f t="shared" si="1"/>
        <v>，3500723</v>
      </c>
      <c r="I5" s="4" t="str">
        <f>VLOOKUP(A5,HOP!A:U,21,0)</f>
        <v>直采</v>
      </c>
    </row>
    <row r="6" s="4" customFormat="1" hidden="1" spans="1:9">
      <c r="A6" s="5">
        <v>24754464483</v>
      </c>
      <c r="B6" s="6">
        <v>45092</v>
      </c>
      <c r="C6" s="6">
        <v>45094</v>
      </c>
      <c r="D6" s="4">
        <v>0</v>
      </c>
      <c r="E6" s="4" t="str">
        <f>VLOOKUP(A6,HOP!A:L,12,0)</f>
        <v>0.00</v>
      </c>
      <c r="F6" s="4" t="str">
        <f>VLOOKUP(A6,HOP!A:C,3,0)</f>
        <v>3500722</v>
      </c>
      <c r="G6" s="4">
        <f t="shared" si="0"/>
        <v>0</v>
      </c>
      <c r="H6" s="4" t="str">
        <f t="shared" si="1"/>
        <v>，3500722</v>
      </c>
      <c r="I6" s="4" t="str">
        <f>VLOOKUP(A6,HOP!A:U,21,0)</f>
        <v>直采</v>
      </c>
    </row>
    <row r="7" s="4" customFormat="1" spans="1:9">
      <c r="A7" s="5">
        <v>999224764097449</v>
      </c>
      <c r="B7" s="6">
        <v>45092</v>
      </c>
      <c r="C7" s="6">
        <v>45094</v>
      </c>
      <c r="D7" s="4">
        <v>103.82</v>
      </c>
      <c r="E7" s="4" t="str">
        <f>VLOOKUP(A7,HOP!A:L,12,0)</f>
        <v>103.82</v>
      </c>
      <c r="F7" s="4" t="str">
        <f>VLOOKUP(A7,HOP!A:C,3,0)</f>
        <v>3502007</v>
      </c>
      <c r="G7" s="4">
        <f t="shared" si="0"/>
        <v>0</v>
      </c>
      <c r="H7" s="4" t="str">
        <f t="shared" si="1"/>
        <v>，3502007</v>
      </c>
      <c r="I7" s="4" t="str">
        <f>VLOOKUP(A7,HOP!A:U,21,0)</f>
        <v>直采</v>
      </c>
    </row>
    <row r="8" s="4" customFormat="1" spans="1:9">
      <c r="A8" s="5">
        <v>999224778044024</v>
      </c>
      <c r="B8" s="6">
        <v>45093</v>
      </c>
      <c r="C8" s="6">
        <v>45094</v>
      </c>
      <c r="D8" s="4">
        <v>42.64</v>
      </c>
      <c r="E8" s="4" t="str">
        <f>VLOOKUP(A8,HOP!A:L,12,0)</f>
        <v>42.64</v>
      </c>
      <c r="F8" s="4" t="str">
        <f>VLOOKUP(A8,HOP!A:C,3,0)</f>
        <v>3505724</v>
      </c>
      <c r="G8" s="4">
        <f t="shared" si="0"/>
        <v>0</v>
      </c>
      <c r="H8" s="4" t="str">
        <f t="shared" si="1"/>
        <v>，3505724</v>
      </c>
      <c r="I8" s="4" t="str">
        <f>VLOOKUP(A8,HOP!A:U,21,0)</f>
        <v>直采</v>
      </c>
    </row>
    <row r="9" s="4" customFormat="1" spans="1:9">
      <c r="A9" s="5">
        <v>999224779130060</v>
      </c>
      <c r="B9" s="6">
        <v>45092</v>
      </c>
      <c r="C9" s="6">
        <v>45094</v>
      </c>
      <c r="D9" s="4">
        <v>243.66</v>
      </c>
      <c r="E9" s="4" t="str">
        <f>VLOOKUP(A9,HOP!A:L,12,0)</f>
        <v>243.66</v>
      </c>
      <c r="F9" s="4" t="str">
        <f>VLOOKUP(A9,HOP!A:C,3,0)</f>
        <v>3505971</v>
      </c>
      <c r="G9" s="4">
        <f t="shared" si="0"/>
        <v>0</v>
      </c>
      <c r="H9" s="4" t="str">
        <f t="shared" si="1"/>
        <v>，3505971</v>
      </c>
      <c r="I9" s="4" t="str">
        <f>VLOOKUP(A9,HOP!A:U,21,0)</f>
        <v>直采</v>
      </c>
    </row>
    <row r="10" s="4" customFormat="1" spans="1:9">
      <c r="A10" s="5">
        <v>999224794484365</v>
      </c>
      <c r="B10" s="6">
        <v>45093</v>
      </c>
      <c r="C10" s="6">
        <v>45094</v>
      </c>
      <c r="D10" s="4">
        <v>42.7</v>
      </c>
      <c r="E10" s="4" t="str">
        <f>VLOOKUP(A10,HOP!A:L,12,0)</f>
        <v>42.70</v>
      </c>
      <c r="F10" s="4" t="str">
        <f>VLOOKUP(A10,HOP!A:C,3,0)</f>
        <v>3509440</v>
      </c>
      <c r="G10" s="4">
        <f t="shared" si="0"/>
        <v>0</v>
      </c>
      <c r="H10" s="4" t="str">
        <f t="shared" si="1"/>
        <v>，3509440</v>
      </c>
      <c r="I10" s="4" t="str">
        <f>VLOOKUP(A10,HOP!A:U,21,0)</f>
        <v>直采</v>
      </c>
    </row>
    <row r="12" spans="4:4">
      <c r="D12" s="4">
        <f>SUM(D2:D11)</f>
        <v>844.76</v>
      </c>
    </row>
    <row r="16" spans="1:1">
      <c r="A16" s="4" t="s">
        <v>84</v>
      </c>
    </row>
    <row r="17" spans="1:1">
      <c r="A17" s="4" t="s">
        <v>85</v>
      </c>
    </row>
    <row r="18" spans="1:1">
      <c r="A18" s="4" t="s">
        <v>86</v>
      </c>
    </row>
  </sheetData>
  <autoFilter ref="A1:X10">
    <filterColumn colId="3">
      <filters>
        <filter val="103.82"/>
        <filter val="20.94"/>
        <filter val="42.64"/>
        <filter val="165.54"/>
        <filter val="225.46"/>
        <filter val="243.66"/>
        <filter val="42.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  <c r="V1" s="2" t="s">
        <v>105</v>
      </c>
    </row>
    <row r="2" s="1" customFormat="1" spans="1:22">
      <c r="A2" s="3">
        <v>999224794484365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30</v>
      </c>
      <c r="K2" s="1" t="s">
        <v>114</v>
      </c>
      <c r="L2" s="1" t="s">
        <v>114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122</v>
      </c>
      <c r="V2" s="1" t="s">
        <v>123</v>
      </c>
    </row>
    <row r="3" s="1" customFormat="1" spans="1:22">
      <c r="A3" s="3">
        <v>999224779130060</v>
      </c>
      <c r="B3" s="1" t="s">
        <v>106</v>
      </c>
      <c r="C3" s="1" t="s">
        <v>124</v>
      </c>
      <c r="D3" s="1" t="s">
        <v>125</v>
      </c>
      <c r="E3" s="1" t="s">
        <v>126</v>
      </c>
      <c r="F3" s="1" t="s">
        <v>106</v>
      </c>
      <c r="G3" s="1" t="s">
        <v>111</v>
      </c>
      <c r="H3" s="1" t="s">
        <v>112</v>
      </c>
      <c r="I3" s="1" t="s">
        <v>127</v>
      </c>
      <c r="J3" s="1" t="s">
        <v>30</v>
      </c>
      <c r="K3" s="1" t="s">
        <v>128</v>
      </c>
      <c r="L3" s="1" t="s">
        <v>128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129</v>
      </c>
      <c r="S3" s="1" t="s">
        <v>120</v>
      </c>
      <c r="T3" s="1" t="s">
        <v>121</v>
      </c>
      <c r="U3" s="1" t="s">
        <v>122</v>
      </c>
      <c r="V3" s="1" t="s">
        <v>130</v>
      </c>
    </row>
    <row r="4" s="1" customFormat="1" spans="1:22">
      <c r="A4" s="3">
        <v>999224778044024</v>
      </c>
      <c r="B4" s="1" t="s">
        <v>106</v>
      </c>
      <c r="C4" s="1" t="s">
        <v>131</v>
      </c>
      <c r="D4" s="1" t="s">
        <v>108</v>
      </c>
      <c r="E4" s="1" t="s">
        <v>132</v>
      </c>
      <c r="F4" s="1" t="s">
        <v>110</v>
      </c>
      <c r="G4" s="1" t="s">
        <v>111</v>
      </c>
      <c r="H4" s="1" t="s">
        <v>112</v>
      </c>
      <c r="I4" s="1" t="s">
        <v>113</v>
      </c>
      <c r="J4" s="1" t="s">
        <v>30</v>
      </c>
      <c r="K4" s="1" t="s">
        <v>133</v>
      </c>
      <c r="L4" s="1" t="s">
        <v>133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134</v>
      </c>
      <c r="S4" s="1" t="s">
        <v>120</v>
      </c>
      <c r="T4" s="1" t="s">
        <v>121</v>
      </c>
      <c r="U4" s="1" t="s">
        <v>122</v>
      </c>
      <c r="V4" s="1" t="s">
        <v>123</v>
      </c>
    </row>
    <row r="5" s="1" customFormat="1" spans="1:22">
      <c r="A5" s="3">
        <v>999224764097449</v>
      </c>
      <c r="B5" s="1" t="s">
        <v>135</v>
      </c>
      <c r="C5" s="1" t="s">
        <v>136</v>
      </c>
      <c r="D5" s="1" t="s">
        <v>137</v>
      </c>
      <c r="E5" s="1" t="s">
        <v>138</v>
      </c>
      <c r="F5" s="1" t="s">
        <v>106</v>
      </c>
      <c r="G5" s="1" t="s">
        <v>111</v>
      </c>
      <c r="H5" s="1" t="s">
        <v>112</v>
      </c>
      <c r="I5" s="1" t="s">
        <v>139</v>
      </c>
      <c r="J5" s="1" t="s">
        <v>30</v>
      </c>
      <c r="K5" s="1" t="s">
        <v>140</v>
      </c>
      <c r="L5" s="1" t="s">
        <v>140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118</v>
      </c>
      <c r="R5" s="1" t="s">
        <v>141</v>
      </c>
      <c r="S5" s="1" t="s">
        <v>120</v>
      </c>
      <c r="T5" s="1" t="s">
        <v>121</v>
      </c>
      <c r="U5" s="1" t="s">
        <v>122</v>
      </c>
      <c r="V5" s="1" t="s">
        <v>123</v>
      </c>
    </row>
    <row r="6" s="1" customFormat="1" spans="1:22">
      <c r="A6" s="3">
        <v>24754464485</v>
      </c>
      <c r="B6" s="1" t="s">
        <v>142</v>
      </c>
      <c r="C6" s="1" t="s">
        <v>143</v>
      </c>
      <c r="D6" s="1" t="s">
        <v>144</v>
      </c>
      <c r="E6" s="1" t="s">
        <v>145</v>
      </c>
      <c r="F6" s="1" t="s">
        <v>106</v>
      </c>
      <c r="G6" s="1" t="s">
        <v>111</v>
      </c>
      <c r="H6" s="1" t="s">
        <v>112</v>
      </c>
      <c r="I6" s="1" t="s">
        <v>146</v>
      </c>
      <c r="J6" s="1" t="s">
        <v>30</v>
      </c>
      <c r="K6" s="1" t="s">
        <v>147</v>
      </c>
      <c r="L6" s="1" t="s">
        <v>147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118</v>
      </c>
      <c r="R6" s="1" t="s">
        <v>148</v>
      </c>
      <c r="S6" s="1" t="s">
        <v>120</v>
      </c>
      <c r="T6" s="1" t="s">
        <v>121</v>
      </c>
      <c r="U6" s="1" t="s">
        <v>122</v>
      </c>
      <c r="V6" s="1" t="s">
        <v>130</v>
      </c>
    </row>
    <row r="7" s="1" customFormat="1" spans="1:22">
      <c r="A7" s="3">
        <v>24754464483</v>
      </c>
      <c r="B7" s="1" t="s">
        <v>142</v>
      </c>
      <c r="C7" s="1" t="s">
        <v>149</v>
      </c>
      <c r="D7" s="1" t="s">
        <v>144</v>
      </c>
      <c r="E7" s="1" t="s">
        <v>150</v>
      </c>
      <c r="F7" s="1" t="s">
        <v>106</v>
      </c>
      <c r="G7" s="1" t="s">
        <v>111</v>
      </c>
      <c r="H7" s="1" t="s">
        <v>112</v>
      </c>
      <c r="I7" s="1" t="s">
        <v>151</v>
      </c>
      <c r="J7" s="1" t="s">
        <v>30</v>
      </c>
      <c r="K7" s="1" t="s">
        <v>152</v>
      </c>
      <c r="L7" s="1" t="s">
        <v>116</v>
      </c>
      <c r="M7" s="1" t="s">
        <v>153</v>
      </c>
      <c r="N7" s="1" t="s">
        <v>154</v>
      </c>
      <c r="O7" s="1" t="s">
        <v>116</v>
      </c>
      <c r="P7" s="1" t="s">
        <v>117</v>
      </c>
      <c r="Q7" s="1" t="s">
        <v>118</v>
      </c>
      <c r="R7" s="1" t="s">
        <v>155</v>
      </c>
      <c r="S7" s="1" t="s">
        <v>120</v>
      </c>
      <c r="T7" s="1" t="s">
        <v>121</v>
      </c>
      <c r="U7" s="1" t="s">
        <v>122</v>
      </c>
      <c r="V7" s="1" t="s">
        <v>130</v>
      </c>
    </row>
    <row r="8" s="1" customFormat="1" spans="1:22">
      <c r="A8" s="3">
        <v>999224750812219</v>
      </c>
      <c r="B8" s="1" t="s">
        <v>142</v>
      </c>
      <c r="C8" s="1" t="s">
        <v>156</v>
      </c>
      <c r="D8" s="1" t="s">
        <v>157</v>
      </c>
      <c r="E8" s="1" t="s">
        <v>158</v>
      </c>
      <c r="F8" s="1" t="s">
        <v>110</v>
      </c>
      <c r="G8" s="1" t="s">
        <v>111</v>
      </c>
      <c r="H8" s="1" t="s">
        <v>112</v>
      </c>
      <c r="I8" s="1" t="s">
        <v>159</v>
      </c>
      <c r="J8" s="1" t="s">
        <v>30</v>
      </c>
      <c r="K8" s="1" t="s">
        <v>160</v>
      </c>
      <c r="L8" s="1" t="s">
        <v>160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118</v>
      </c>
      <c r="R8" s="1" t="s">
        <v>161</v>
      </c>
      <c r="S8" s="1" t="s">
        <v>120</v>
      </c>
      <c r="T8" s="1" t="s">
        <v>121</v>
      </c>
      <c r="U8" s="1" t="s">
        <v>122</v>
      </c>
      <c r="V8" s="1" t="s">
        <v>123</v>
      </c>
    </row>
    <row r="9" s="1" customFormat="1" spans="1:22">
      <c r="A9" s="3">
        <v>999224744668126</v>
      </c>
      <c r="B9" s="1" t="s">
        <v>142</v>
      </c>
      <c r="C9" s="1" t="s">
        <v>162</v>
      </c>
      <c r="D9" s="1" t="s">
        <v>163</v>
      </c>
      <c r="E9" s="1" t="s">
        <v>164</v>
      </c>
      <c r="F9" s="1" t="s">
        <v>106</v>
      </c>
      <c r="G9" s="1" t="s">
        <v>111</v>
      </c>
      <c r="H9" s="1" t="s">
        <v>112</v>
      </c>
      <c r="I9" s="1" t="s">
        <v>165</v>
      </c>
      <c r="J9" s="1" t="s">
        <v>30</v>
      </c>
      <c r="K9" s="1" t="s">
        <v>166</v>
      </c>
      <c r="L9" s="1" t="s">
        <v>166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118</v>
      </c>
      <c r="R9" s="1" t="s">
        <v>167</v>
      </c>
      <c r="S9" s="1" t="s">
        <v>120</v>
      </c>
      <c r="T9" s="1" t="s">
        <v>121</v>
      </c>
      <c r="U9" s="1" t="s">
        <v>122</v>
      </c>
      <c r="V9" s="1" t="s">
        <v>123</v>
      </c>
    </row>
    <row r="10" s="1" customFormat="1" spans="1:22">
      <c r="A10" s="3">
        <v>999224741303932</v>
      </c>
      <c r="B10" s="1" t="s">
        <v>168</v>
      </c>
      <c r="C10" s="1" t="s">
        <v>169</v>
      </c>
      <c r="D10" s="1" t="s">
        <v>170</v>
      </c>
      <c r="E10" s="1" t="s">
        <v>171</v>
      </c>
      <c r="F10" s="1" t="s">
        <v>106</v>
      </c>
      <c r="G10" s="1" t="s">
        <v>111</v>
      </c>
      <c r="H10" s="1" t="s">
        <v>112</v>
      </c>
      <c r="I10" s="1" t="s">
        <v>172</v>
      </c>
      <c r="J10" s="1" t="s">
        <v>30</v>
      </c>
      <c r="K10" s="1" t="s">
        <v>173</v>
      </c>
      <c r="L10" s="1" t="s">
        <v>173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118</v>
      </c>
      <c r="R10" s="1" t="s">
        <v>174</v>
      </c>
      <c r="S10" s="1" t="s">
        <v>120</v>
      </c>
      <c r="T10" s="1" t="s">
        <v>121</v>
      </c>
      <c r="U10" s="1" t="s">
        <v>122</v>
      </c>
      <c r="V10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2023-06-20T02:09:12Z</dcterms:created>
  <dcterms:modified xsi:type="dcterms:W3CDTF">2023-06-20T02:24:23Z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A306CE8E3EFD493CB281730180185082_12</vt:lpwstr>
  </property>
  <property fmtid="{D5CDD505-2E9C-101B-9397-08002B2CF9AE}" pid="3" name="KSOProductBuildVer">
    <vt:lpwstr>2052-11.1.0.14309</vt:lpwstr>
  </property>
</Properties>
</file>