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<sst xmlns="http://schemas.openxmlformats.org/spreadsheetml/2006/main" count="194" uniqueCount="114">
  <si>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</si>
  <si>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</si>
  <si>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</si>
  <si>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</si>
  <si>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</si>
  <si>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</si>
  <si>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</si>
  <si>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</si>
  <si>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</si>
  <si>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</si>
  <si>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</si>
  <si>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</si>
  <si>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</si>
  <si>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</si>
  <si>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</si>
  <si>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</si>
  <si>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</si>
  <si>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</si>
  <si>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</si>
  <si>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</si>
  <si>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</si>
  <si>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</si>
  <si>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</si>
  <si>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</si>
  <si>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</si>
  <si>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999224315857482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</si>
  <si>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</si>
  <si>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</si>
  <si>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</si>
  <si>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</si>
  <si>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</si>
  <si>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Zhang/Yue</t>
  </si>
  <si>
    <t>CA363230621CNY</t>
  </si>
  <si>
    <t>未提现</t>
  </si>
  <si>
    <t>携程开票</t>
  </si>
  <si>
    <t xml:space="preserve">3400120	</t>
  </si>
  <si>
    <t xml:space="preserve">	</t>
  </si>
  <si>
    <t xml:space="preserve">999224358574469	</t>
  </si>
  <si>
    <t>[香港]香港九龙酒店(The Kowloon Hotel)(9826444)</t>
  </si>
  <si>
    <t>高级房(至少提前5天预订)(至少连住2晚及以上)&lt;双人入住&gt;&lt;内宾&gt;&lt;无早&gt;</t>
  </si>
  <si>
    <t>LI/TIAN YUN</t>
  </si>
  <si>
    <t xml:space="preserve">3407878	</t>
  </si>
  <si>
    <t xml:space="preserve">999224473908077	</t>
  </si>
  <si>
    <t>[梅州]梅州白天鹅迎宾馆(100697959)</t>
  </si>
  <si>
    <t>商务江景双床房&lt;特惠专享&gt;&lt;双人入住&gt;&lt;双早&gt;&lt;日历房套餐高价值&gt;&lt;新酒店礼盒&gt;</t>
  </si>
  <si>
    <t>李兵</t>
  </si>
  <si>
    <t xml:space="preserve">999224474107055	</t>
  </si>
  <si>
    <t>商务江景双床房&lt;特惠促销&gt;&lt;双人入住&gt;&lt;双早&gt;&lt;日历房套餐高价值&gt;&lt;新酒店礼盒&gt;</t>
  </si>
  <si>
    <t xml:space="preserve">999224611212779	</t>
  </si>
  <si>
    <t>[梅州]梅州昌盛豪生大酒店(45834822)</t>
  </si>
  <si>
    <t>柚见汝——非遗大床房&lt;特惠专享&gt;&lt;双人入住&gt;&lt;双早&gt;&lt;日历房套餐高价值&gt;&lt;新酒店礼盒&gt;</t>
  </si>
  <si>
    <t>周钲淏</t>
  </si>
  <si>
    <t xml:space="preserve">999224613193631	</t>
  </si>
  <si>
    <t>[梅州]梅州新飞腾艺术酒店(100914635)</t>
  </si>
  <si>
    <t>豪华主题大床房&lt;特惠专享&gt;&lt;双人入住&gt;&lt;无早&gt;</t>
  </si>
  <si>
    <t>熊争光</t>
  </si>
  <si>
    <t xml:space="preserve">3465746	</t>
  </si>
  <si>
    <t>，</t>
  </si>
  <si>
    <t>202305292012580021</t>
  </si>
  <si>
    <t>202305292028560069</t>
  </si>
  <si>
    <t>202306051611100071</t>
  </si>
  <si>
    <t>A230621093210481</t>
  </si>
  <si>
    <t>房集：i230621092927 1132.3元</t>
  </si>
  <si>
    <t>CNY / HKD 当前参考汇率: 1.088566687</t>
  </si>
  <si>
    <t>总计：8117.1 CNY/
8836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</si>
  <si>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</si>
  <si>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</si>
  <si>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</si>
  <si>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</si>
  <si>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</si>
  <si>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</si>
  <si>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</si>
  <si>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</si>
  <si>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</si>
  <si>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</si>
  <si>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</si>
  <si>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</si>
  <si>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</si>
  <si>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</si>
  <si>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</si>
  <si>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</si>
  <si>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</si>
  <si>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</si>
  <si>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</si>
  <si>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2023-06-05</t>
  </si>
  <si>
    <t>3465746</t>
  </si>
  <si>
    <t>梅州新飞腾艺术酒店</t>
  </si>
  <si>
    <t>2023-06-06</t>
  </si>
  <si>
    <t>退房日周结</t>
  </si>
  <si>
    <t>142.80</t>
  </si>
  <si>
    <t>RMB</t>
  </si>
  <si>
    <t>0</t>
  </si>
  <si>
    <t>0.00</t>
  </si>
  <si>
    <t>携程国内直连(DD)</t>
  </si>
  <si>
    <t>01.011249</t>
  </si>
  <si>
    <t>2023-06-05 20:16:58</t>
  </si>
  <si>
    <t>否</t>
  </si>
  <si>
    <t>汇智国际旅游发展有限公司</t>
  </si>
  <si>
    <t>直采</t>
  </si>
  <si>
    <t>中国</t>
  </si>
  <si>
    <t>2023-05-22</t>
  </si>
  <si>
    <t>3407878</t>
  </si>
  <si>
    <t>香港九龙酒店</t>
  </si>
  <si>
    <t>LI TIAN YUN</t>
  </si>
  <si>
    <t>2023-05-30</t>
  </si>
  <si>
    <t>5656.00</t>
  </si>
  <si>
    <t>2023-05-23 13:48:14</t>
  </si>
  <si>
    <t>2023-05-20</t>
  </si>
  <si>
    <t>3400120</t>
  </si>
  <si>
    <t>香港富荟旺角酒店</t>
  </si>
  <si>
    <t>Zhang Yue</t>
  </si>
  <si>
    <t>2023-06-04</t>
  </si>
  <si>
    <t>1186.00</t>
  </si>
  <si>
    <t>2023-05-24 10:48:48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</si>
</sst>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466725</xdr:colOff>
      <xdr:row>53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775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45081</v>
      </c>
      <c r="G2" s="6">
        <v>45083</v>
      </c>
      <c r="H2" s="4">
        <v>1</v>
      </c>
      <c r="I2" s="4">
        <v>2</v>
      </c>
      <c r="J2" s="4">
        <v>2</v>
      </c>
      <c r="K2" s="4" t="s">
        <v>30</v>
      </c>
      <c r="L2" s="4">
        <v>1186</v>
      </c>
      <c r="M2" s="4">
        <v>1186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45066</v>
      </c>
      <c r="S2" s="6">
        <v>45098</v>
      </c>
      <c r="T2" s="4" t="s">
        <v>34</v>
      </c>
      <c r="U2" s="4">
        <v>1186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45076</v>
      </c>
      <c r="G3" s="6">
        <v>45083</v>
      </c>
      <c r="H3" s="4">
        <v>1</v>
      </c>
      <c r="I3" s="4">
        <v>7</v>
      </c>
      <c r="J3" s="4">
        <v>7</v>
      </c>
      <c r="K3" s="4" t="s">
        <v>30</v>
      </c>
      <c r="L3" s="4">
        <v>5656</v>
      </c>
      <c r="M3" s="4">
        <v>5656</v>
      </c>
      <c r="N3" s="4" t="s">
        <v>40</v>
      </c>
      <c r="O3" s="4" t="s">
        <v>32</v>
      </c>
      <c r="P3" s="4" t="s">
        <v>33</v>
      </c>
      <c r="Q3" s="4">
        <v>0</v>
      </c>
      <c r="R3" s="7">
        <v>45068</v>
      </c>
      <c r="S3" s="6">
        <v>45098</v>
      </c>
      <c r="T3" s="4" t="s">
        <v>34</v>
      </c>
      <c r="U3" s="4">
        <v>5656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45082</v>
      </c>
      <c r="G4" s="6">
        <v>45083</v>
      </c>
      <c r="H4" s="4">
        <v>1</v>
      </c>
      <c r="I4" s="4">
        <v>1</v>
      </c>
      <c r="J4" s="4">
        <v>1</v>
      </c>
      <c r="K4" s="4" t="s">
        <v>30</v>
      </c>
      <c r="L4" s="4">
        <v>352</v>
      </c>
      <c r="M4" s="4">
        <v>352</v>
      </c>
      <c r="N4" s="4" t="s">
        <v>45</v>
      </c>
      <c r="O4" s="4" t="s">
        <v>32</v>
      </c>
      <c r="P4" s="4" t="s">
        <v>33</v>
      </c>
      <c r="Q4" s="4">
        <v>0</v>
      </c>
      <c r="R4" s="7">
        <v>45075</v>
      </c>
      <c r="S4" s="6">
        <v>45098</v>
      </c>
      <c r="T4" s="4" t="s">
        <v>34</v>
      </c>
      <c r="U4" s="4">
        <v>352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45082</v>
      </c>
      <c r="G5" s="6">
        <v>45083</v>
      </c>
      <c r="H5" s="4">
        <v>1</v>
      </c>
      <c r="I5" s="4">
        <v>1</v>
      </c>
      <c r="J5" s="4">
        <v>1</v>
      </c>
      <c r="K5" s="4" t="s">
        <v>30</v>
      </c>
      <c r="L5" s="4">
        <v>312</v>
      </c>
      <c r="M5" s="4">
        <v>312</v>
      </c>
      <c r="N5" s="4" t="s">
        <v>45</v>
      </c>
      <c r="O5" s="4" t="s">
        <v>32</v>
      </c>
      <c r="P5" s="4" t="s">
        <v>33</v>
      </c>
      <c r="Q5" s="4">
        <v>0</v>
      </c>
      <c r="R5" s="7">
        <v>45075</v>
      </c>
      <c r="S5" s="6">
        <v>45098</v>
      </c>
      <c r="T5" s="4" t="s">
        <v>34</v>
      </c>
      <c r="U5" s="4">
        <v>312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45082</v>
      </c>
      <c r="G6" s="6">
        <v>45083</v>
      </c>
      <c r="H6" s="4">
        <v>1</v>
      </c>
      <c r="I6" s="4">
        <v>1</v>
      </c>
      <c r="J6" s="4">
        <v>1</v>
      </c>
      <c r="K6" s="4" t="s">
        <v>30</v>
      </c>
      <c r="L6" s="4">
        <v>468.3</v>
      </c>
      <c r="M6" s="4">
        <v>468.3</v>
      </c>
      <c r="N6" s="4" t="s">
        <v>51</v>
      </c>
      <c r="O6" s="4" t="s">
        <v>32</v>
      </c>
      <c r="P6" s="4" t="s">
        <v>33</v>
      </c>
      <c r="Q6" s="4">
        <v>0</v>
      </c>
      <c r="R6" s="7">
        <v>45082</v>
      </c>
      <c r="S6" s="6">
        <v>45098</v>
      </c>
      <c r="T6" s="4" t="s">
        <v>34</v>
      </c>
      <c r="U6" s="4">
        <v>468.3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45082</v>
      </c>
      <c r="G7" s="6">
        <v>45083</v>
      </c>
      <c r="H7" s="4">
        <v>1</v>
      </c>
      <c r="I7" s="4">
        <v>1</v>
      </c>
      <c r="J7" s="4">
        <v>1</v>
      </c>
      <c r="K7" s="4" t="s">
        <v>30</v>
      </c>
      <c r="L7" s="4">
        <v>142.8</v>
      </c>
      <c r="M7" s="4">
        <v>142.8</v>
      </c>
      <c r="N7" s="4" t="s">
        <v>55</v>
      </c>
      <c r="O7" s="4" t="s">
        <v>32</v>
      </c>
      <c r="P7" s="4" t="s">
        <v>33</v>
      </c>
      <c r="Q7" s="4">
        <v>0</v>
      </c>
      <c r="R7" s="7">
        <v>45082.0000115741</v>
      </c>
      <c r="S7" s="6">
        <v>45098</v>
      </c>
      <c r="T7" s="4" t="s">
        <v>34</v>
      </c>
      <c r="U7" s="4">
        <v>142.8</v>
      </c>
      <c r="V7" s="4">
        <v>0</v>
      </c>
      <c r="W7" s="4">
        <v>0</v>
      </c>
      <c r="X7" s="4" t="s">
        <v>56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999224315857482</v>
      </c>
      <c r="B2" s="6">
        <v>45081</v>
      </c>
      <c r="C2" s="6">
        <v>45083</v>
      </c>
      <c r="D2" s="4">
        <v>1186</v>
      </c>
      <c r="E2" s="4" t="str">
        <f>VLOOKUP(A2,HOP!A:L,12,0)</f>
        <v>1186.00</v>
      </c>
      <c r="F2" s="4" t="str">
        <f>VLOOKUP(A2,HOP!A:C,3,0)</f>
        <v>3400120</v>
      </c>
      <c r="G2" s="4">
        <f>D2-E2</f>
        <v>0</v>
      </c>
      <c r="H2" s="4" t="str">
        <f>$H$1&amp;F2</f>
        <v>，3400120</v>
      </c>
      <c r="I2" s="4" t="str">
        <f>VLOOKUP(A2,HOP!A:U,21,0)</f>
        <v>直采</v>
      </c>
    </row>
    <row r="3" s="4" customFormat="1" spans="1:9">
      <c r="A3" s="5">
        <v>999224358574469</v>
      </c>
      <c r="B3" s="6">
        <v>45076</v>
      </c>
      <c r="C3" s="6">
        <v>45083</v>
      </c>
      <c r="D3" s="4">
        <v>5656</v>
      </c>
      <c r="E3" s="4" t="str">
        <f>VLOOKUP(A3,HOP!A:L,12,0)</f>
        <v>5656.00</v>
      </c>
      <c r="F3" s="4" t="str">
        <f>VLOOKUP(A3,HOP!A:C,3,0)</f>
        <v>3407878</v>
      </c>
      <c r="G3" s="4">
        <f>D3-E3</f>
        <v>0</v>
      </c>
      <c r="H3" s="4" t="str">
        <f>$H$1&amp;F3</f>
        <v>，3407878</v>
      </c>
      <c r="I3" s="4" t="str">
        <f>VLOOKUP(A3,HOP!A:U,21,0)</f>
        <v>直采</v>
      </c>
    </row>
    <row r="4" s="4" customFormat="1" hidden="1" spans="1:10">
      <c r="A4" s="5">
        <v>999224473908077</v>
      </c>
      <c r="B4" s="6">
        <v>45082</v>
      </c>
      <c r="C4" s="6">
        <v>45083</v>
      </c>
      <c r="D4" s="4">
        <v>352</v>
      </c>
      <c r="E4" s="4">
        <v>352</v>
      </c>
      <c r="F4" s="8" t="s">
        <v>58</v>
      </c>
      <c r="G4" s="4">
        <f>D4-E4</f>
        <v>0</v>
      </c>
      <c r="H4" s="4" t="str">
        <f>$H$1&amp;F4</f>
        <v>，202305292012580021</v>
      </c>
      <c r="I4" s="4" t="e">
        <f>VLOOKUP(A4,HOP!A:U,21,0)</f>
        <v>#N/A</v>
      </c>
      <c r="J4" s="4">
        <v>5.29</v>
      </c>
    </row>
    <row r="5" s="4" customFormat="1" hidden="1" spans="1:10">
      <c r="A5" s="5">
        <v>999224474107055</v>
      </c>
      <c r="B5" s="6">
        <v>45082</v>
      </c>
      <c r="C5" s="6">
        <v>45083</v>
      </c>
      <c r="D5" s="4">
        <v>312</v>
      </c>
      <c r="E5" s="4">
        <v>312</v>
      </c>
      <c r="F5" s="8" t="s">
        <v>59</v>
      </c>
      <c r="G5" s="4">
        <f>D5-E5</f>
        <v>0</v>
      </c>
      <c r="H5" s="4" t="str">
        <f>$H$1&amp;F5</f>
        <v>，202305292028560069</v>
      </c>
      <c r="I5" s="4" t="e">
        <f>VLOOKUP(A5,HOP!A:U,21,0)</f>
        <v>#N/A</v>
      </c>
      <c r="J5" s="4">
        <v>5.29</v>
      </c>
    </row>
    <row r="6" s="4" customFormat="1" hidden="1" spans="1:10">
      <c r="A6" s="5">
        <v>999224611212779</v>
      </c>
      <c r="B6" s="6">
        <v>45082</v>
      </c>
      <c r="C6" s="6">
        <v>45083</v>
      </c>
      <c r="D6" s="4">
        <v>468.3</v>
      </c>
      <c r="E6" s="4">
        <v>468.3</v>
      </c>
      <c r="F6" s="8" t="s">
        <v>60</v>
      </c>
      <c r="G6" s="4">
        <f>D6-E6</f>
        <v>0</v>
      </c>
      <c r="H6" s="4" t="str">
        <f>$H$1&amp;F6</f>
        <v>，202306051611100071</v>
      </c>
      <c r="I6" s="4" t="e">
        <f>VLOOKUP(A6,HOP!A:U,21,0)</f>
        <v>#N/A</v>
      </c>
      <c r="J6" s="4">
        <v>6.5</v>
      </c>
    </row>
    <row r="7" s="4" customFormat="1" spans="1:9">
      <c r="A7" s="5">
        <v>999224613193631</v>
      </c>
      <c r="B7" s="6">
        <v>45082</v>
      </c>
      <c r="C7" s="6">
        <v>45083</v>
      </c>
      <c r="D7" s="4">
        <v>142.8</v>
      </c>
      <c r="E7" s="4" t="str">
        <f>VLOOKUP(A7,HOP!A:L,12,0)</f>
        <v>142.80</v>
      </c>
      <c r="F7" s="4" t="str">
        <f>VLOOKUP(A7,HOP!A:C,3,0)</f>
        <v>3465746</v>
      </c>
      <c r="G7" s="4">
        <f>D7-E7</f>
        <v>0</v>
      </c>
      <c r="H7" s="4" t="str">
        <f>$H$1&amp;F7</f>
        <v>，3465746</v>
      </c>
      <c r="I7" s="4" t="str">
        <f>VLOOKUP(A7,HOP!A:U,21,0)</f>
        <v>直采</v>
      </c>
    </row>
    <row r="9" spans="4:4">
      <c r="D9" s="4">
        <f>SUM(D2:D8)</f>
        <v>8117.1</v>
      </c>
    </row>
    <row r="16" spans="1:4">
      <c r="A16" s="4" t="s">
        <v>61</v>
      </c>
      <c r="C16" s="4">
        <v>6984.8</v>
      </c>
      <c r="D16" s="4">
        <v>7603.42</v>
      </c>
    </row>
    <row r="17" spans="1:4">
      <c r="A17" s="4" t="s">
        <v>62</v>
      </c>
      <c r="C17" s="4">
        <v>1132.3</v>
      </c>
      <c r="D17" s="4">
        <v>1232.58</v>
      </c>
    </row>
    <row r="18" spans="1:4">
      <c r="A18" s="4" t="s">
        <v>63</v>
      </c>
      <c r="C18" s="4">
        <f>SUBTOTAL(9,C16:C17)</f>
        <v>8117.1</v>
      </c>
      <c r="D18" s="4">
        <f>SUBTOTAL(9,D16:D17)</f>
        <v>8836</v>
      </c>
    </row>
    <row r="19" spans="1:1">
      <c r="A19" s="4" t="s">
        <v>64</v>
      </c>
    </row>
  </sheetData>
  <autoFilter ref="A1:XFD9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999224613193631</v>
      </c>
      <c r="B2" s="1" t="s">
        <v>84</v>
      </c>
      <c r="C2" s="1" t="s">
        <v>85</v>
      </c>
      <c r="D2" s="1" t="s">
        <v>86</v>
      </c>
      <c r="E2" s="1" t="s">
        <v>55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999224358574469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87</v>
      </c>
      <c r="H3" s="1" t="s">
        <v>88</v>
      </c>
      <c r="I3" s="1" t="s">
        <v>105</v>
      </c>
      <c r="J3" s="1" t="s">
        <v>90</v>
      </c>
      <c r="K3" s="1" t="s">
        <v>105</v>
      </c>
      <c r="L3" s="1" t="s">
        <v>105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106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999224315857482</v>
      </c>
      <c r="B4" s="1" t="s">
        <v>107</v>
      </c>
      <c r="C4" s="1" t="s">
        <v>108</v>
      </c>
      <c r="D4" s="1" t="s">
        <v>109</v>
      </c>
      <c r="E4" s="1" t="s">
        <v>110</v>
      </c>
      <c r="F4" s="1" t="s">
        <v>111</v>
      </c>
      <c r="G4" s="1" t="s">
        <v>87</v>
      </c>
      <c r="H4" s="1" t="s">
        <v>88</v>
      </c>
      <c r="I4" s="1" t="s">
        <v>112</v>
      </c>
      <c r="J4" s="1" t="s">
        <v>90</v>
      </c>
      <c r="K4" s="1" t="s">
        <v>112</v>
      </c>
      <c r="L4" s="1" t="s">
        <v>112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113</v>
      </c>
      <c r="S4" s="1" t="s">
        <v>96</v>
      </c>
      <c r="T4" s="1" t="s">
        <v>97</v>
      </c>
      <c r="U4" s="1" t="s">
        <v>98</v>
      </c>
      <c r="V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2023-06-21T01:24:17Z</dcterms:created>
  <dcterms:modified xsi:type="dcterms:W3CDTF">2023-06-21T01:33:33Z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9D12CA3933D64A0FAC433DEA91BEAE37_12</vt:lpwstr>
  </property>
  <property fmtid="{D5CDD505-2E9C-101B-9397-08002B2CF9AE}" pid="3" name="KSOProductBuildVer">
    <vt:lpwstr>2052-11.1.0.14309</vt:lpwstr>
  </property>
</Properties>
</file>