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对账!$1:$42</definedName>
  </definedNames>
  <calcPr calcId="144525"/>
</workbook>
</file>

<file path=xl/sharedStrings.xml><?xml version="1.0" encoding="utf-8"?>
<sst xmlns="http://schemas.openxmlformats.org/spreadsheetml/2006/main" count="926" uniqueCount="310">
  <si>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</si>
  <si>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</si>
  <si>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</si>
  <si>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</si>
  <si>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</si>
  <si>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</si>
  <si>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</si>
  <si>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</si>
  <si>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</si>
  <si>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</si>
  <si>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</si>
  <si>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</si>
  <si>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</si>
  <si>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</si>
  <si>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</si>
  <si>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</si>
  <si>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</si>
  <si>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</si>
  <si>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</si>
  <si>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</si>
  <si>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</si>
  <si>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</si>
  <si>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</si>
  <si>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</si>
  <si>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</si>
  <si>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999223749900747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</si>
  <si>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</si>
  <si>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</si>
  <si>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</si>
  <si>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</si>
  <si>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</si>
  <si>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SHI/LEI,HAN/YUHUI</t>
  </si>
  <si>
    <t>CA363230611CNY</t>
  </si>
  <si>
    <t>未提现</t>
  </si>
  <si>
    <t>携程开票</t>
  </si>
  <si>
    <t xml:space="preserve">3255738	</t>
  </si>
  <si>
    <t xml:space="preserve">	</t>
  </si>
  <si>
    <t xml:space="preserve">999224083896589	</t>
  </si>
  <si>
    <t>Liang/chunli,Huang/jinlun</t>
  </si>
  <si>
    <t xml:space="preserve">3351513	</t>
  </si>
  <si>
    <t xml:space="preserve">999224109884473	</t>
  </si>
  <si>
    <t>YANG/YI</t>
  </si>
  <si>
    <t xml:space="preserve">3359542	</t>
  </si>
  <si>
    <t xml:space="preserve">999224158921850	</t>
  </si>
  <si>
    <t>[香港]香港九龙海逸君绰酒店(Harbour Grand Kowloon)(17095949)</t>
  </si>
  <si>
    <t>高级客房(至少连住2晚及以上)&lt;特惠&gt;&lt;双人入住&gt;&lt;内宾&gt;&lt;无早&gt;</t>
  </si>
  <si>
    <t>CONG/RONG</t>
  </si>
  <si>
    <t xml:space="preserve">3376700	</t>
  </si>
  <si>
    <t xml:space="preserve">999224159210364	</t>
  </si>
  <si>
    <t>Wu/Haiqing</t>
  </si>
  <si>
    <t xml:space="preserve">3376773	</t>
  </si>
  <si>
    <t xml:space="preserve">999224359655868	</t>
  </si>
  <si>
    <t>[梅州]梅州昌盛豪生大酒店(45834822)</t>
  </si>
  <si>
    <t>柚见汝——非遗大床房&lt;特惠专享&gt;&lt;双人入住&gt;&lt;双早&gt;&lt;日历房套餐高价值&gt;&lt;新酒店礼盒&gt;</t>
  </si>
  <si>
    <t>李俊</t>
  </si>
  <si>
    <t xml:space="preserve">999224405603931	</t>
  </si>
  <si>
    <t>[梅州]梅州麓湖山酒店(67856423)</t>
  </si>
  <si>
    <t>豪华双床房&lt;双人入住&gt;&lt;升级特惠&gt;&lt;双早&gt;&lt;新高价值日历房套餐&gt;&lt;新酒店礼盒&gt;</t>
  </si>
  <si>
    <t>孙志强,何宇森,方泽锋,唐加容,孙志英</t>
  </si>
  <si>
    <t xml:space="preserve">2493566	</t>
  </si>
  <si>
    <t xml:space="preserve">999224422743492	</t>
  </si>
  <si>
    <t>李华成</t>
  </si>
  <si>
    <t xml:space="preserve">584688	</t>
  </si>
  <si>
    <t xml:space="preserve">999224001358614	</t>
  </si>
  <si>
    <t>赔款</t>
  </si>
  <si>
    <t>[梅州]梅州白天鹅迎宾馆(100697959)</t>
  </si>
  <si>
    <t>商务江景双床房&lt;超值特惠&gt;&lt;双人入住&gt;&lt;日历房套餐高价值&gt;&lt;单早&gt;&lt;新酒店礼盒&gt;</t>
  </si>
  <si>
    <t>温芬芬,温芬芬</t>
  </si>
  <si>
    <t xml:space="preserve">999223798136446	</t>
  </si>
  <si>
    <t>Yu/Hui,Chang/Jin</t>
  </si>
  <si>
    <t>CA363230612CNY</t>
  </si>
  <si>
    <t xml:space="preserve">3274259	</t>
  </si>
  <si>
    <t xml:space="preserve">999224001360736	</t>
  </si>
  <si>
    <t>商务江景大床房&lt;超值特惠&gt;&lt;双人入住&gt;&lt;日历房套餐高价值&gt;&lt;单早&gt;&lt;新酒店礼盒&gt;</t>
  </si>
  <si>
    <t>廖红岩</t>
  </si>
  <si>
    <t xml:space="preserve">999224032635173	</t>
  </si>
  <si>
    <t>商务城景大床房&lt;特惠专享&gt;&lt;双人入住&gt;&lt;日历房套餐高价值&gt;&lt;双早&gt;&lt;新酒店礼盒&gt;</t>
  </si>
  <si>
    <t>陈晓岑</t>
  </si>
  <si>
    <t xml:space="preserve">999224075194124	</t>
  </si>
  <si>
    <t>LI/SHUYUAN,YANG/TIANJIAO</t>
  </si>
  <si>
    <t xml:space="preserve">3347776	</t>
  </si>
  <si>
    <t xml:space="preserve">999224075880020	</t>
  </si>
  <si>
    <t>园景客房(至少连住2晚及以上)&lt;双人入住&gt;&lt;内宾&gt;&lt;无早&gt;</t>
  </si>
  <si>
    <t>MAI/ALAN WEILUN</t>
  </si>
  <si>
    <t xml:space="preserve">3348037	</t>
  </si>
  <si>
    <t xml:space="preserve">999224090359029	</t>
  </si>
  <si>
    <t>高级房(至少提前5天预订)(至少连住2晚及以上)&lt;双人入住&gt;&lt;内宾&gt;&lt;无早&gt;</t>
  </si>
  <si>
    <t>LIU/SHUYAN</t>
  </si>
  <si>
    <t xml:space="preserve">3352543	</t>
  </si>
  <si>
    <t>取消</t>
  </si>
  <si>
    <t xml:space="preserve">24151859305	</t>
  </si>
  <si>
    <t>HUANG/GUOJIE,ZHANG/GANG</t>
  </si>
  <si>
    <t xml:space="preserve">3374411	</t>
  </si>
  <si>
    <t xml:space="preserve">999224153969236	</t>
  </si>
  <si>
    <t>ZHANG/YICHEN</t>
  </si>
  <si>
    <t xml:space="preserve">3375096	</t>
  </si>
  <si>
    <t xml:space="preserve">999224177114825	</t>
  </si>
  <si>
    <t>[香港]富荟土瓜湾酒店(iclub To Kwa Wan Hotel)(17099151)</t>
  </si>
  <si>
    <t>尊荟客房(至少提前3天预订)&lt;连住2-7晚&gt;&lt;双人入住&gt;&lt;内宾&gt;&lt;无早&gt;</t>
  </si>
  <si>
    <t>Huang/Lili</t>
  </si>
  <si>
    <t xml:space="preserve">3380540	</t>
  </si>
  <si>
    <t xml:space="preserve">999224279317353	</t>
  </si>
  <si>
    <t>卓荟客房(至少提前3天预订)&lt;连住2-7晚&gt;&lt;双人入住&gt;&lt;内宾&gt;&lt;无早&gt;</t>
  </si>
  <si>
    <t>LI/YUHUI</t>
  </si>
  <si>
    <t xml:space="preserve">3391600	</t>
  </si>
  <si>
    <t xml:space="preserve">999224287878437	</t>
  </si>
  <si>
    <t>LUI/CHUN</t>
  </si>
  <si>
    <t xml:space="preserve">3393970	</t>
  </si>
  <si>
    <t xml:space="preserve">999224294348477	</t>
  </si>
  <si>
    <t>chen/Haolian,Yan/Xuyan</t>
  </si>
  <si>
    <t xml:space="preserve">3395870	</t>
  </si>
  <si>
    <t xml:space="preserve">999224336341674	</t>
  </si>
  <si>
    <t>[香港]历山酒店(Hotel Alexandra)(105646626)</t>
  </si>
  <si>
    <t>梅花客房 (城市景观)(至少提前5天预订)(至少连住2晚及以上)&lt;双人入住&gt;&lt;内宾&gt;&lt;无早&gt;</t>
  </si>
  <si>
    <t>LI/QIANG</t>
  </si>
  <si>
    <t xml:space="preserve">3403828	</t>
  </si>
  <si>
    <t xml:space="preserve">999224384500477	</t>
  </si>
  <si>
    <t>柚见好——非遗双床房&lt;特惠促销&gt;&lt;双人入住&gt;&lt;双早&gt;&lt;日历房套餐高价值&gt;&lt;新酒店礼盒&gt;</t>
  </si>
  <si>
    <t>黄建辉</t>
  </si>
  <si>
    <t xml:space="preserve">999224403848591	</t>
  </si>
  <si>
    <t>阙国雨</t>
  </si>
  <si>
    <t xml:space="preserve">999224404138096	</t>
  </si>
  <si>
    <t>柚见好——非遗双床房&lt;超值特惠&gt;&lt;双人入住&gt;&lt;双早&gt;</t>
  </si>
  <si>
    <t>尹胤麒</t>
  </si>
  <si>
    <t xml:space="preserve">999224411407567	</t>
  </si>
  <si>
    <t>商务江景大床房&lt;特惠促销&gt;&lt;双人入住&gt;&lt;双早&gt;&lt;日历房套餐高价值&gt;&lt;新酒店礼盒&gt;</t>
  </si>
  <si>
    <t>杨荣杰</t>
  </si>
  <si>
    <t xml:space="preserve">999224411721731	</t>
  </si>
  <si>
    <t>[香港]香港广易商务宾馆(家庭旅馆)(WIDE EVER HOSTEL)(2981749)</t>
  </si>
  <si>
    <t>大床房&lt;特惠专享&gt;&lt;双人入住&gt;&lt;无早&gt;</t>
  </si>
  <si>
    <t>SAIUDOM/ARTIT</t>
  </si>
  <si>
    <t xml:space="preserve">3421247	</t>
  </si>
  <si>
    <t xml:space="preserve">999224412159314	</t>
  </si>
  <si>
    <t>柚见汝——非遗大床房&lt;超值特惠&gt;&lt;双人入住&gt;&lt;双早&gt;</t>
  </si>
  <si>
    <t>段悦</t>
  </si>
  <si>
    <t xml:space="preserve">999224414031084	</t>
  </si>
  <si>
    <t>房传东</t>
  </si>
  <si>
    <t xml:space="preserve">999224414304153	</t>
  </si>
  <si>
    <t>商务江景双床房&lt;特惠促销&gt;&lt;双人入住&gt;&lt;双早&gt;&lt;日历房套餐高价值&gt;&lt;新酒店礼盒&gt;</t>
  </si>
  <si>
    <t>陈贵兰</t>
  </si>
  <si>
    <t xml:space="preserve">999224414319467	</t>
  </si>
  <si>
    <t>陈贵兰,徐冬秀</t>
  </si>
  <si>
    <t xml:space="preserve">999224418721355	</t>
  </si>
  <si>
    <t>江雨清</t>
  </si>
  <si>
    <t xml:space="preserve">999224425166658	</t>
  </si>
  <si>
    <t>陈映辉</t>
  </si>
  <si>
    <t xml:space="preserve">999224427912392	</t>
  </si>
  <si>
    <t>张可意</t>
  </si>
  <si>
    <t xml:space="preserve">999224428101668	</t>
  </si>
  <si>
    <t xml:space="preserve">999224431859509	</t>
  </si>
  <si>
    <t xml:space="preserve">999224432427243	</t>
  </si>
  <si>
    <t>梁仕伟</t>
  </si>
  <si>
    <t xml:space="preserve">999224433316210	</t>
  </si>
  <si>
    <t>姜初宴,熊德荣,胡建标</t>
  </si>
  <si>
    <t xml:space="preserve">999224440822306	</t>
  </si>
  <si>
    <t>黄文盛,余家银</t>
  </si>
  <si>
    <t xml:space="preserve">584793	</t>
  </si>
  <si>
    <t>，</t>
  </si>
  <si>
    <t>999224359655868</t>
  </si>
  <si>
    <t>202305230757280068</t>
  </si>
  <si>
    <t>999224405603931</t>
  </si>
  <si>
    <t>202305251701120021</t>
  </si>
  <si>
    <t>999224422743492</t>
  </si>
  <si>
    <t>202305261709540068</t>
  </si>
  <si>
    <t>999224001358614</t>
  </si>
  <si>
    <t>202306211701330001</t>
  </si>
  <si>
    <t>999224001360736</t>
  </si>
  <si>
    <t>202305042127550076</t>
  </si>
  <si>
    <t>999224032635173</t>
  </si>
  <si>
    <t>202305062338270069</t>
  </si>
  <si>
    <t>999224384500477</t>
  </si>
  <si>
    <t>202305241419580021</t>
  </si>
  <si>
    <t>999224403848591</t>
  </si>
  <si>
    <t>202305251506120068</t>
  </si>
  <si>
    <t>999224404138096</t>
  </si>
  <si>
    <t>202305251537280020</t>
  </si>
  <si>
    <t>999224411407567</t>
  </si>
  <si>
    <t>202305252310540076</t>
  </si>
  <si>
    <t>999224412159314</t>
  </si>
  <si>
    <t>202305261052560021</t>
  </si>
  <si>
    <t>999224414304153</t>
  </si>
  <si>
    <t>202305261059080020</t>
  </si>
  <si>
    <t>999224414319467</t>
  </si>
  <si>
    <t>202305261103040021</t>
  </si>
  <si>
    <t>999224425166658</t>
  </si>
  <si>
    <t>202305261939190076</t>
  </si>
  <si>
    <t>999224427912392</t>
  </si>
  <si>
    <t>202305262227020071</t>
  </si>
  <si>
    <t>999224428101668</t>
  </si>
  <si>
    <t>202305262245500076</t>
  </si>
  <si>
    <t>999224431859509</t>
  </si>
  <si>
    <t>202305270958310021</t>
  </si>
  <si>
    <t>999224432427243</t>
  </si>
  <si>
    <t>202305271051020025</t>
  </si>
  <si>
    <t>999224433316210</t>
  </si>
  <si>
    <t>202305271217290025</t>
  </si>
  <si>
    <t>999224440822306</t>
  </si>
  <si>
    <t>202305271611020068</t>
  </si>
  <si>
    <t>A230612093806481</t>
  </si>
  <si>
    <t>房集：i230621171122 9053.45元</t>
  </si>
  <si>
    <t>CNY / HKD 当前参考汇率: 1.096796583</t>
  </si>
  <si>
    <t>总计： 46550.35 CNY/
51056.26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</si>
  <si>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</si>
  <si>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</si>
  <si>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</si>
  <si>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</si>
  <si>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</si>
  <si>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</si>
  <si>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</si>
  <si>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</si>
  <si>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</si>
  <si>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</si>
  <si>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</si>
  <si>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</si>
  <si>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</si>
  <si>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</si>
  <si>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</si>
  <si>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</si>
  <si>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</si>
  <si>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</si>
  <si>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</si>
  <si>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2023-05-25</t>
  </si>
  <si>
    <t>3421247</t>
  </si>
  <si>
    <t>香港广易商务宾馆(家庭旅馆)</t>
  </si>
  <si>
    <t>SAIUDOM ARTIT</t>
  </si>
  <si>
    <t>2023-05-26</t>
  </si>
  <si>
    <t>2023-05-28</t>
  </si>
  <si>
    <t>退房日周结</t>
  </si>
  <si>
    <t>759.90</t>
  </si>
  <si>
    <t>RMB</t>
  </si>
  <si>
    <t>0</t>
  </si>
  <si>
    <t>0.00</t>
  </si>
  <si>
    <t>携程国内直连(DD)</t>
  </si>
  <si>
    <t>01.011249</t>
  </si>
  <si>
    <t>2023-05-25 23:33:07</t>
  </si>
  <si>
    <t>否</t>
  </si>
  <si>
    <t>汇智国际旅游发展有限公司</t>
  </si>
  <si>
    <t>直采</t>
  </si>
  <si>
    <t>中国</t>
  </si>
  <si>
    <t>2023-05-21</t>
  </si>
  <si>
    <t>3403828</t>
  </si>
  <si>
    <t>历山酒店</t>
  </si>
  <si>
    <t>LI QIANG</t>
  </si>
  <si>
    <t>1560.00</t>
  </si>
  <si>
    <t>2023-05-22 17:50:23</t>
  </si>
  <si>
    <t>2023-05-19</t>
  </si>
  <si>
    <t>3395870</t>
  </si>
  <si>
    <t>香港九龙酒店</t>
  </si>
  <si>
    <t>chen Haolian,Yan Xuyan</t>
  </si>
  <si>
    <t>1934.00</t>
  </si>
  <si>
    <t>2023-05-20 20:38:12</t>
  </si>
  <si>
    <t>2023-05-18</t>
  </si>
  <si>
    <t>3391600</t>
  </si>
  <si>
    <t>富荟土瓜湾酒店</t>
  </si>
  <si>
    <t>LI YUHUI</t>
  </si>
  <si>
    <t>1352.00</t>
  </si>
  <si>
    <t>2023-05-20 21:01:01</t>
  </si>
  <si>
    <t>2023-05-16</t>
  </si>
  <si>
    <t>3380540</t>
  </si>
  <si>
    <t>Huang Lili</t>
  </si>
  <si>
    <t>2023-05-19 10:44:40</t>
  </si>
  <si>
    <t>2023-05-15</t>
  </si>
  <si>
    <t>3376773</t>
  </si>
  <si>
    <t>香港九龙海逸君绰酒店</t>
  </si>
  <si>
    <t>Wu Haiqing</t>
  </si>
  <si>
    <t>2023-05-23</t>
  </si>
  <si>
    <t>2023-05-27</t>
  </si>
  <si>
    <t>3827.00</t>
  </si>
  <si>
    <t>2023-05-16 10:14:35</t>
  </si>
  <si>
    <t>3376700</t>
  </si>
  <si>
    <t>CONG RONG</t>
  </si>
  <si>
    <t>2023-05-16 10:14:40</t>
  </si>
  <si>
    <t>3375096</t>
  </si>
  <si>
    <t>ZHANG YICHEN</t>
  </si>
  <si>
    <t>2023-05-24</t>
  </si>
  <si>
    <t>3931.00</t>
  </si>
  <si>
    <t>2023-05-15 14:11:33</t>
  </si>
  <si>
    <t>3374411</t>
  </si>
  <si>
    <t>HUANG GUOJIE,ZHANG GANG</t>
  </si>
  <si>
    <t>2995.00</t>
  </si>
  <si>
    <t>2023-05-15 14:55:05</t>
  </si>
  <si>
    <t>2023-05-12</t>
  </si>
  <si>
    <t>3359542</t>
  </si>
  <si>
    <t>YANG YI</t>
  </si>
  <si>
    <t>1768.00</t>
  </si>
  <si>
    <t>2023-05-14 15:36:56</t>
  </si>
  <si>
    <t>2023-05-10</t>
  </si>
  <si>
    <t>3352543</t>
  </si>
  <si>
    <t>LIU SHUYAN</t>
  </si>
  <si>
    <t>1872.00</t>
  </si>
  <si>
    <t>2023-05-16 15:02:22</t>
  </si>
  <si>
    <t>3351513</t>
  </si>
  <si>
    <t>Liang chunli,Huang jinlun</t>
  </si>
  <si>
    <t>5096.00</t>
  </si>
  <si>
    <t>2023-05-14 15:47:10</t>
  </si>
  <si>
    <t>2023-05-09</t>
  </si>
  <si>
    <t>3347776</t>
  </si>
  <si>
    <t>LI SHUYUAN,YANG TIANJIAO</t>
  </si>
  <si>
    <t>2059.00</t>
  </si>
  <si>
    <t>2023-05-10 20:52:42</t>
  </si>
  <si>
    <t>2023-04-22</t>
  </si>
  <si>
    <t>3274259</t>
  </si>
  <si>
    <t>Yu Hui,Chang Jin</t>
  </si>
  <si>
    <t>1986.00</t>
  </si>
  <si>
    <t>2023-04-29 13:10:46</t>
  </si>
  <si>
    <t>2023-04-20</t>
  </si>
  <si>
    <t>3255738</t>
  </si>
  <si>
    <t>SHI LEI,HAN YUHUI</t>
  </si>
  <si>
    <t>3178.00</t>
  </si>
  <si>
    <t>2023-04-29 13:07:31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</si>
</sst>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176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  <xf numFmtId="0" fontId="0" fillId="2" borderId="0" xfId="0" applyNumberFormat="1" applyFont="1" applyFill="1" applyAlignment="1" quotePrefix="1">
      <alignment vertical="center"/>
    </xf>
    <xf numFmtId="0" fontId="0" fillId="2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13</xdr:col>
      <xdr:colOff>666750</xdr:colOff>
      <xdr:row>87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515100"/>
          <a:ext cx="1012507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45069</v>
      </c>
      <c r="G2" s="7">
        <v>45073</v>
      </c>
      <c r="H2" s="4">
        <v>1</v>
      </c>
      <c r="I2" s="4">
        <v>4</v>
      </c>
      <c r="J2" s="4">
        <v>4</v>
      </c>
      <c r="K2" s="4" t="s">
        <v>30</v>
      </c>
      <c r="L2" s="4">
        <v>3178</v>
      </c>
      <c r="M2" s="4">
        <v>3178</v>
      </c>
      <c r="N2" s="4" t="s">
        <v>31</v>
      </c>
      <c r="O2" s="4" t="s">
        <v>32</v>
      </c>
      <c r="P2" s="4" t="s">
        <v>33</v>
      </c>
      <c r="Q2" s="4">
        <v>0</v>
      </c>
      <c r="R2" s="12">
        <v>45036</v>
      </c>
      <c r="S2" s="7">
        <v>45088</v>
      </c>
      <c r="T2" s="4" t="s">
        <v>34</v>
      </c>
      <c r="U2" s="4">
        <v>3178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7">
        <v>45070</v>
      </c>
      <c r="G3" s="7">
        <v>45073</v>
      </c>
      <c r="H3" s="4">
        <v>2</v>
      </c>
      <c r="I3" s="4">
        <v>3</v>
      </c>
      <c r="J3" s="4">
        <v>6</v>
      </c>
      <c r="K3" s="4" t="s">
        <v>30</v>
      </c>
      <c r="L3" s="4">
        <v>5096</v>
      </c>
      <c r="M3" s="4">
        <v>5096</v>
      </c>
      <c r="N3" s="4" t="s">
        <v>38</v>
      </c>
      <c r="O3" s="4" t="s">
        <v>32</v>
      </c>
      <c r="P3" s="4" t="s">
        <v>33</v>
      </c>
      <c r="Q3" s="4">
        <v>0</v>
      </c>
      <c r="R3" s="12">
        <v>45056</v>
      </c>
      <c r="S3" s="7">
        <v>45088</v>
      </c>
      <c r="T3" s="4" t="s">
        <v>34</v>
      </c>
      <c r="U3" s="4">
        <v>5096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7">
        <v>45071</v>
      </c>
      <c r="G4" s="7">
        <v>45073</v>
      </c>
      <c r="H4" s="4">
        <v>1</v>
      </c>
      <c r="I4" s="4">
        <v>2</v>
      </c>
      <c r="J4" s="4">
        <v>2</v>
      </c>
      <c r="K4" s="4" t="s">
        <v>30</v>
      </c>
      <c r="L4" s="4">
        <v>1768</v>
      </c>
      <c r="M4" s="4">
        <v>1768</v>
      </c>
      <c r="N4" s="4" t="s">
        <v>41</v>
      </c>
      <c r="O4" s="4" t="s">
        <v>32</v>
      </c>
      <c r="P4" s="4" t="s">
        <v>33</v>
      </c>
      <c r="Q4" s="4">
        <v>0</v>
      </c>
      <c r="R4" s="12">
        <v>45058</v>
      </c>
      <c r="S4" s="7">
        <v>45088</v>
      </c>
      <c r="T4" s="4" t="s">
        <v>34</v>
      </c>
      <c r="U4" s="4">
        <v>1768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7">
        <v>45069</v>
      </c>
      <c r="G5" s="7">
        <v>45073</v>
      </c>
      <c r="H5" s="4">
        <v>1</v>
      </c>
      <c r="I5" s="4">
        <v>4</v>
      </c>
      <c r="J5" s="4">
        <v>4</v>
      </c>
      <c r="K5" s="4" t="s">
        <v>30</v>
      </c>
      <c r="L5" s="4">
        <v>3827</v>
      </c>
      <c r="M5" s="4">
        <v>3827</v>
      </c>
      <c r="N5" s="4" t="s">
        <v>46</v>
      </c>
      <c r="O5" s="4" t="s">
        <v>32</v>
      </c>
      <c r="P5" s="4" t="s">
        <v>33</v>
      </c>
      <c r="Q5" s="4">
        <v>0</v>
      </c>
      <c r="R5" s="12">
        <v>45061</v>
      </c>
      <c r="S5" s="7">
        <v>45088</v>
      </c>
      <c r="T5" s="4" t="s">
        <v>34</v>
      </c>
      <c r="U5" s="4">
        <v>3827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44</v>
      </c>
      <c r="E6" s="4" t="s">
        <v>45</v>
      </c>
      <c r="F6" s="7">
        <v>45069</v>
      </c>
      <c r="G6" s="7">
        <v>45073</v>
      </c>
      <c r="H6" s="4">
        <v>1</v>
      </c>
      <c r="I6" s="4">
        <v>4</v>
      </c>
      <c r="J6" s="4">
        <v>4</v>
      </c>
      <c r="K6" s="4" t="s">
        <v>30</v>
      </c>
      <c r="L6" s="4">
        <v>3827</v>
      </c>
      <c r="M6" s="4">
        <v>3827</v>
      </c>
      <c r="N6" s="4" t="s">
        <v>49</v>
      </c>
      <c r="O6" s="4" t="s">
        <v>32</v>
      </c>
      <c r="P6" s="4" t="s">
        <v>33</v>
      </c>
      <c r="Q6" s="4">
        <v>0</v>
      </c>
      <c r="R6" s="12">
        <v>45061</v>
      </c>
      <c r="S6" s="7">
        <v>45088</v>
      </c>
      <c r="T6" s="4" t="s">
        <v>34</v>
      </c>
      <c r="U6" s="4">
        <v>3827</v>
      </c>
      <c r="V6" s="4">
        <v>0</v>
      </c>
      <c r="W6" s="4">
        <v>0</v>
      </c>
      <c r="X6" s="4" t="s">
        <v>50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7">
        <v>45072</v>
      </c>
      <c r="G7" s="7">
        <v>45073</v>
      </c>
      <c r="H7" s="4">
        <v>1</v>
      </c>
      <c r="I7" s="4">
        <v>1</v>
      </c>
      <c r="J7" s="4">
        <v>1</v>
      </c>
      <c r="K7" s="4" t="s">
        <v>30</v>
      </c>
      <c r="L7" s="4">
        <v>468.3</v>
      </c>
      <c r="M7" s="4">
        <v>468.3</v>
      </c>
      <c r="N7" s="4" t="s">
        <v>54</v>
      </c>
      <c r="O7" s="4" t="s">
        <v>32</v>
      </c>
      <c r="P7" s="4" t="s">
        <v>33</v>
      </c>
      <c r="Q7" s="4">
        <v>0</v>
      </c>
      <c r="R7" s="12">
        <v>45069</v>
      </c>
      <c r="S7" s="7">
        <v>45088</v>
      </c>
      <c r="T7" s="4" t="s">
        <v>34</v>
      </c>
      <c r="U7" s="4">
        <v>468.3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7">
        <v>45072</v>
      </c>
      <c r="G8" s="7">
        <v>45073</v>
      </c>
      <c r="H8" s="4">
        <v>5</v>
      </c>
      <c r="I8" s="4">
        <v>1</v>
      </c>
      <c r="J8" s="4">
        <v>5</v>
      </c>
      <c r="K8" s="4" t="s">
        <v>30</v>
      </c>
      <c r="L8" s="4">
        <v>1876</v>
      </c>
      <c r="M8" s="4">
        <v>1876</v>
      </c>
      <c r="N8" s="4" t="s">
        <v>58</v>
      </c>
      <c r="O8" s="4" t="s">
        <v>32</v>
      </c>
      <c r="P8" s="4" t="s">
        <v>33</v>
      </c>
      <c r="Q8" s="4">
        <v>0</v>
      </c>
      <c r="R8" s="12">
        <v>45071</v>
      </c>
      <c r="S8" s="7">
        <v>45088</v>
      </c>
      <c r="T8" s="4" t="s">
        <v>34</v>
      </c>
      <c r="U8" s="4">
        <v>1876</v>
      </c>
      <c r="V8" s="4">
        <v>0</v>
      </c>
      <c r="W8" s="4">
        <v>0</v>
      </c>
      <c r="X8" s="4" t="s">
        <v>36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52</v>
      </c>
      <c r="E9" s="4" t="s">
        <v>53</v>
      </c>
      <c r="F9" s="7">
        <v>45072</v>
      </c>
      <c r="G9" s="7">
        <v>45073</v>
      </c>
      <c r="H9" s="4">
        <v>1</v>
      </c>
      <c r="I9" s="4">
        <v>1</v>
      </c>
      <c r="J9" s="4">
        <v>1</v>
      </c>
      <c r="K9" s="4" t="s">
        <v>30</v>
      </c>
      <c r="L9" s="4">
        <v>468.3</v>
      </c>
      <c r="M9" s="4">
        <v>468.3</v>
      </c>
      <c r="N9" s="4" t="s">
        <v>61</v>
      </c>
      <c r="O9" s="4" t="s">
        <v>32</v>
      </c>
      <c r="P9" s="4" t="s">
        <v>33</v>
      </c>
      <c r="Q9" s="4">
        <v>0</v>
      </c>
      <c r="R9" s="12">
        <v>45072</v>
      </c>
      <c r="S9" s="7">
        <v>45088</v>
      </c>
      <c r="T9" s="4" t="s">
        <v>34</v>
      </c>
      <c r="U9" s="4">
        <v>468.3</v>
      </c>
      <c r="V9" s="4">
        <v>0</v>
      </c>
      <c r="W9" s="4">
        <v>0</v>
      </c>
      <c r="X9" s="4" t="s">
        <v>36</v>
      </c>
      <c r="Y9" s="4" t="s">
        <v>62</v>
      </c>
    </row>
    <row r="10" s="4" customFormat="1" spans="1:25">
      <c r="A10" s="4" t="s">
        <v>63</v>
      </c>
      <c r="B10" s="4" t="s">
        <v>26</v>
      </c>
      <c r="C10" s="4" t="s">
        <v>64</v>
      </c>
      <c r="D10" s="4" t="s">
        <v>65</v>
      </c>
      <c r="E10" s="4" t="s">
        <v>66</v>
      </c>
      <c r="F10" s="7">
        <v>45050</v>
      </c>
      <c r="G10" s="7">
        <v>45051</v>
      </c>
      <c r="H10" s="4">
        <v>2</v>
      </c>
      <c r="I10" s="4">
        <v>1</v>
      </c>
      <c r="J10" s="4">
        <v>2</v>
      </c>
      <c r="K10" s="4" t="s">
        <v>30</v>
      </c>
      <c r="L10" s="4">
        <v>-574</v>
      </c>
      <c r="M10" s="4">
        <v>-574</v>
      </c>
      <c r="N10" s="4" t="s">
        <v>67</v>
      </c>
      <c r="O10" s="4" t="s">
        <v>32</v>
      </c>
      <c r="P10" s="4" t="s">
        <v>33</v>
      </c>
      <c r="Q10" s="4">
        <v>0</v>
      </c>
      <c r="R10" s="12">
        <v>45050.8901851852</v>
      </c>
      <c r="S10" s="7">
        <v>45088</v>
      </c>
      <c r="U10" s="4">
        <v>0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28</v>
      </c>
      <c r="E11" s="4" t="s">
        <v>29</v>
      </c>
      <c r="F11" s="7">
        <v>45072</v>
      </c>
      <c r="G11" s="7">
        <v>45074</v>
      </c>
      <c r="H11" s="4">
        <v>1</v>
      </c>
      <c r="I11" s="4">
        <v>2</v>
      </c>
      <c r="J11" s="4">
        <v>2</v>
      </c>
      <c r="K11" s="4" t="s">
        <v>30</v>
      </c>
      <c r="L11" s="4">
        <v>1986</v>
      </c>
      <c r="M11" s="4">
        <v>1986</v>
      </c>
      <c r="N11" s="4" t="s">
        <v>69</v>
      </c>
      <c r="O11" s="4" t="s">
        <v>70</v>
      </c>
      <c r="P11" s="4" t="s">
        <v>33</v>
      </c>
      <c r="Q11" s="4">
        <v>0</v>
      </c>
      <c r="R11" s="12">
        <v>45038</v>
      </c>
      <c r="S11" s="7">
        <v>45089</v>
      </c>
      <c r="T11" s="4" t="s">
        <v>34</v>
      </c>
      <c r="U11" s="4">
        <v>1986</v>
      </c>
      <c r="V11" s="4">
        <v>0</v>
      </c>
      <c r="W11" s="4">
        <v>0</v>
      </c>
      <c r="X11" s="4" t="s">
        <v>71</v>
      </c>
      <c r="Y11" s="4" t="s">
        <v>36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65</v>
      </c>
      <c r="E12" s="4" t="s">
        <v>73</v>
      </c>
      <c r="F12" s="7">
        <v>45072</v>
      </c>
      <c r="G12" s="7">
        <v>45074</v>
      </c>
      <c r="H12" s="4">
        <v>1</v>
      </c>
      <c r="I12" s="4">
        <v>2</v>
      </c>
      <c r="J12" s="4">
        <v>2</v>
      </c>
      <c r="K12" s="4" t="s">
        <v>30</v>
      </c>
      <c r="L12" s="4">
        <v>574</v>
      </c>
      <c r="M12" s="4">
        <v>574</v>
      </c>
      <c r="N12" s="4" t="s">
        <v>74</v>
      </c>
      <c r="O12" s="4" t="s">
        <v>70</v>
      </c>
      <c r="P12" s="4" t="s">
        <v>33</v>
      </c>
      <c r="Q12" s="4">
        <v>0</v>
      </c>
      <c r="R12" s="12">
        <v>45050</v>
      </c>
      <c r="S12" s="7">
        <v>45089</v>
      </c>
      <c r="T12" s="4" t="s">
        <v>34</v>
      </c>
      <c r="U12" s="4">
        <v>574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65</v>
      </c>
      <c r="E13" s="4" t="s">
        <v>76</v>
      </c>
      <c r="F13" s="7">
        <v>45073</v>
      </c>
      <c r="G13" s="7">
        <v>45074</v>
      </c>
      <c r="H13" s="4">
        <v>1</v>
      </c>
      <c r="I13" s="4">
        <v>1</v>
      </c>
      <c r="J13" s="4">
        <v>1</v>
      </c>
      <c r="K13" s="4" t="s">
        <v>30</v>
      </c>
      <c r="L13" s="4">
        <v>301</v>
      </c>
      <c r="M13" s="4">
        <v>301</v>
      </c>
      <c r="N13" s="4" t="s">
        <v>77</v>
      </c>
      <c r="O13" s="4" t="s">
        <v>70</v>
      </c>
      <c r="P13" s="4" t="s">
        <v>33</v>
      </c>
      <c r="Q13" s="4">
        <v>0</v>
      </c>
      <c r="R13" s="12">
        <v>45052</v>
      </c>
      <c r="S13" s="7">
        <v>45089</v>
      </c>
      <c r="T13" s="4" t="s">
        <v>34</v>
      </c>
      <c r="U13" s="4">
        <v>301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44</v>
      </c>
      <c r="E14" s="4" t="s">
        <v>45</v>
      </c>
      <c r="F14" s="7">
        <v>45072</v>
      </c>
      <c r="G14" s="7">
        <v>45074</v>
      </c>
      <c r="H14" s="4">
        <v>1</v>
      </c>
      <c r="I14" s="4">
        <v>2</v>
      </c>
      <c r="J14" s="4">
        <v>2</v>
      </c>
      <c r="K14" s="4" t="s">
        <v>30</v>
      </c>
      <c r="L14" s="4">
        <v>2059</v>
      </c>
      <c r="M14" s="4">
        <v>2059</v>
      </c>
      <c r="N14" s="4" t="s">
        <v>79</v>
      </c>
      <c r="O14" s="4" t="s">
        <v>70</v>
      </c>
      <c r="P14" s="4" t="s">
        <v>33</v>
      </c>
      <c r="Q14" s="4">
        <v>0</v>
      </c>
      <c r="R14" s="12">
        <v>45055</v>
      </c>
      <c r="S14" s="7">
        <v>45089</v>
      </c>
      <c r="T14" s="4" t="s">
        <v>34</v>
      </c>
      <c r="U14" s="4">
        <v>2059</v>
      </c>
      <c r="V14" s="4">
        <v>0</v>
      </c>
      <c r="W14" s="4">
        <v>2123</v>
      </c>
      <c r="X14" s="4" t="s">
        <v>80</v>
      </c>
      <c r="Y14" s="4" t="s">
        <v>36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44</v>
      </c>
      <c r="E15" s="4" t="s">
        <v>82</v>
      </c>
      <c r="F15" s="7">
        <v>45071</v>
      </c>
      <c r="G15" s="7">
        <v>45074</v>
      </c>
      <c r="H15" s="4">
        <v>1</v>
      </c>
      <c r="I15" s="4">
        <v>3</v>
      </c>
      <c r="J15" s="4">
        <v>3</v>
      </c>
      <c r="K15" s="4" t="s">
        <v>30</v>
      </c>
      <c r="L15" s="4">
        <v>3172</v>
      </c>
      <c r="M15" s="4">
        <v>3172</v>
      </c>
      <c r="N15" s="4" t="s">
        <v>83</v>
      </c>
      <c r="O15" s="4" t="s">
        <v>70</v>
      </c>
      <c r="P15" s="4" t="s">
        <v>33</v>
      </c>
      <c r="Q15" s="4">
        <v>0</v>
      </c>
      <c r="R15" s="12">
        <v>45055</v>
      </c>
      <c r="S15" s="7">
        <v>45089</v>
      </c>
      <c r="T15" s="4" t="s">
        <v>34</v>
      </c>
      <c r="U15" s="4">
        <v>3172</v>
      </c>
      <c r="V15" s="4">
        <v>0</v>
      </c>
      <c r="W15" s="4">
        <v>0</v>
      </c>
      <c r="X15" s="4" t="s">
        <v>84</v>
      </c>
      <c r="Y15" s="4" t="s">
        <v>36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28</v>
      </c>
      <c r="E16" s="4" t="s">
        <v>86</v>
      </c>
      <c r="F16" s="7">
        <v>45072</v>
      </c>
      <c r="G16" s="7">
        <v>45074</v>
      </c>
      <c r="H16" s="4">
        <v>1</v>
      </c>
      <c r="I16" s="4">
        <v>2</v>
      </c>
      <c r="J16" s="4">
        <v>2</v>
      </c>
      <c r="K16" s="4" t="s">
        <v>30</v>
      </c>
      <c r="L16" s="4">
        <v>1872</v>
      </c>
      <c r="M16" s="4">
        <v>1872</v>
      </c>
      <c r="N16" s="4" t="s">
        <v>87</v>
      </c>
      <c r="O16" s="4" t="s">
        <v>70</v>
      </c>
      <c r="P16" s="4" t="s">
        <v>33</v>
      </c>
      <c r="Q16" s="4">
        <v>0</v>
      </c>
      <c r="R16" s="12">
        <v>45056</v>
      </c>
      <c r="S16" s="7">
        <v>45089</v>
      </c>
      <c r="T16" s="4" t="s">
        <v>34</v>
      </c>
      <c r="U16" s="4">
        <v>1872</v>
      </c>
      <c r="V16" s="4">
        <v>0</v>
      </c>
      <c r="W16" s="4">
        <v>0</v>
      </c>
      <c r="X16" s="4" t="s">
        <v>88</v>
      </c>
      <c r="Y16" s="4" t="s">
        <v>36</v>
      </c>
    </row>
    <row r="17" s="4" customFormat="1" spans="1:25">
      <c r="A17" s="4" t="s">
        <v>81</v>
      </c>
      <c r="B17" s="4" t="s">
        <v>26</v>
      </c>
      <c r="C17" s="4" t="s">
        <v>89</v>
      </c>
      <c r="D17" s="4" t="s">
        <v>44</v>
      </c>
      <c r="E17" s="4" t="s">
        <v>82</v>
      </c>
      <c r="F17" s="7">
        <v>45071</v>
      </c>
      <c r="G17" s="7">
        <v>45074</v>
      </c>
      <c r="H17" s="4">
        <v>1</v>
      </c>
      <c r="I17" s="4">
        <v>3</v>
      </c>
      <c r="J17" s="4">
        <v>3</v>
      </c>
      <c r="K17" s="4" t="s">
        <v>30</v>
      </c>
      <c r="L17" s="4">
        <v>-3172</v>
      </c>
      <c r="M17" s="4">
        <v>-3172</v>
      </c>
      <c r="N17" s="4" t="s">
        <v>83</v>
      </c>
      <c r="O17" s="4" t="s">
        <v>70</v>
      </c>
      <c r="P17" s="4" t="s">
        <v>33</v>
      </c>
      <c r="Q17" s="4">
        <v>0</v>
      </c>
      <c r="R17" s="12">
        <v>45055</v>
      </c>
      <c r="S17" s="7">
        <v>45089</v>
      </c>
      <c r="T17" s="4" t="s">
        <v>34</v>
      </c>
      <c r="U17" s="4">
        <v>-3172</v>
      </c>
      <c r="V17" s="4">
        <v>0</v>
      </c>
      <c r="W17" s="4">
        <v>0</v>
      </c>
      <c r="X17" s="4" t="s">
        <v>84</v>
      </c>
      <c r="Y17" s="4" t="s">
        <v>36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44</v>
      </c>
      <c r="E18" s="4" t="s">
        <v>45</v>
      </c>
      <c r="F18" s="7">
        <v>45071</v>
      </c>
      <c r="G18" s="7">
        <v>45074</v>
      </c>
      <c r="H18" s="4">
        <v>1</v>
      </c>
      <c r="I18" s="4">
        <v>3</v>
      </c>
      <c r="J18" s="4">
        <v>3</v>
      </c>
      <c r="K18" s="4" t="s">
        <v>30</v>
      </c>
      <c r="L18" s="4">
        <v>2995</v>
      </c>
      <c r="M18" s="4">
        <v>2995</v>
      </c>
      <c r="N18" s="4" t="s">
        <v>91</v>
      </c>
      <c r="O18" s="4" t="s">
        <v>70</v>
      </c>
      <c r="P18" s="4" t="s">
        <v>33</v>
      </c>
      <c r="Q18" s="4">
        <v>0</v>
      </c>
      <c r="R18" s="12">
        <v>45061</v>
      </c>
      <c r="S18" s="7">
        <v>45089</v>
      </c>
      <c r="T18" s="4" t="s">
        <v>34</v>
      </c>
      <c r="U18" s="4">
        <v>2995</v>
      </c>
      <c r="V18" s="4">
        <v>0</v>
      </c>
      <c r="W18" s="4">
        <v>0</v>
      </c>
      <c r="X18" s="4" t="s">
        <v>92</v>
      </c>
      <c r="Y18" s="4" t="s">
        <v>36</v>
      </c>
    </row>
    <row r="19" s="4" customFormat="1" spans="1:25">
      <c r="A19" s="4" t="s">
        <v>93</v>
      </c>
      <c r="B19" s="4" t="s">
        <v>26</v>
      </c>
      <c r="C19" s="4" t="s">
        <v>27</v>
      </c>
      <c r="D19" s="4" t="s">
        <v>44</v>
      </c>
      <c r="E19" s="4" t="s">
        <v>45</v>
      </c>
      <c r="F19" s="7">
        <v>45070</v>
      </c>
      <c r="G19" s="7">
        <v>45074</v>
      </c>
      <c r="H19" s="4">
        <v>1</v>
      </c>
      <c r="I19" s="4">
        <v>4</v>
      </c>
      <c r="J19" s="4">
        <v>4</v>
      </c>
      <c r="K19" s="4" t="s">
        <v>30</v>
      </c>
      <c r="L19" s="4">
        <v>3931</v>
      </c>
      <c r="M19" s="4">
        <v>3931</v>
      </c>
      <c r="N19" s="4" t="s">
        <v>94</v>
      </c>
      <c r="O19" s="4" t="s">
        <v>70</v>
      </c>
      <c r="P19" s="4" t="s">
        <v>33</v>
      </c>
      <c r="Q19" s="4">
        <v>0</v>
      </c>
      <c r="R19" s="12">
        <v>45061</v>
      </c>
      <c r="S19" s="7">
        <v>45089</v>
      </c>
      <c r="T19" s="4" t="s">
        <v>34</v>
      </c>
      <c r="U19" s="4">
        <v>3931</v>
      </c>
      <c r="V19" s="4">
        <v>0</v>
      </c>
      <c r="W19" s="4">
        <v>0</v>
      </c>
      <c r="X19" s="4" t="s">
        <v>95</v>
      </c>
      <c r="Y19" s="4" t="s">
        <v>36</v>
      </c>
    </row>
    <row r="20" s="4" customFormat="1" spans="1:25">
      <c r="A20" s="4" t="s">
        <v>96</v>
      </c>
      <c r="B20" s="4" t="s">
        <v>26</v>
      </c>
      <c r="C20" s="4" t="s">
        <v>27</v>
      </c>
      <c r="D20" s="4" t="s">
        <v>97</v>
      </c>
      <c r="E20" s="4" t="s">
        <v>98</v>
      </c>
      <c r="F20" s="7">
        <v>45072</v>
      </c>
      <c r="G20" s="7">
        <v>45074</v>
      </c>
      <c r="H20" s="4">
        <v>1</v>
      </c>
      <c r="I20" s="4">
        <v>2</v>
      </c>
      <c r="J20" s="4">
        <v>2</v>
      </c>
      <c r="K20" s="4" t="s">
        <v>30</v>
      </c>
      <c r="L20" s="4">
        <v>1352</v>
      </c>
      <c r="M20" s="4">
        <v>1352</v>
      </c>
      <c r="N20" s="4" t="s">
        <v>99</v>
      </c>
      <c r="O20" s="4" t="s">
        <v>70</v>
      </c>
      <c r="P20" s="4" t="s">
        <v>33</v>
      </c>
      <c r="Q20" s="4">
        <v>0</v>
      </c>
      <c r="R20" s="12">
        <v>45062</v>
      </c>
      <c r="S20" s="7">
        <v>45089</v>
      </c>
      <c r="T20" s="4" t="s">
        <v>34</v>
      </c>
      <c r="U20" s="4">
        <v>1352</v>
      </c>
      <c r="V20" s="4">
        <v>0</v>
      </c>
      <c r="W20" s="4">
        <v>0</v>
      </c>
      <c r="X20" s="4" t="s">
        <v>100</v>
      </c>
      <c r="Y20" s="4" t="s">
        <v>36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97</v>
      </c>
      <c r="E21" s="4" t="s">
        <v>102</v>
      </c>
      <c r="F21" s="7">
        <v>45072</v>
      </c>
      <c r="G21" s="7">
        <v>45074</v>
      </c>
      <c r="H21" s="4">
        <v>1</v>
      </c>
      <c r="I21" s="4">
        <v>2</v>
      </c>
      <c r="J21" s="4">
        <v>2</v>
      </c>
      <c r="K21" s="4" t="s">
        <v>30</v>
      </c>
      <c r="L21" s="4">
        <v>1352</v>
      </c>
      <c r="M21" s="4">
        <v>1352</v>
      </c>
      <c r="N21" s="4" t="s">
        <v>103</v>
      </c>
      <c r="O21" s="4" t="s">
        <v>70</v>
      </c>
      <c r="P21" s="4" t="s">
        <v>33</v>
      </c>
      <c r="Q21" s="4">
        <v>0</v>
      </c>
      <c r="R21" s="12">
        <v>45064</v>
      </c>
      <c r="S21" s="7">
        <v>45089</v>
      </c>
      <c r="T21" s="4" t="s">
        <v>34</v>
      </c>
      <c r="U21" s="4">
        <v>1352</v>
      </c>
      <c r="V21" s="4">
        <v>0</v>
      </c>
      <c r="W21" s="4">
        <v>0</v>
      </c>
      <c r="X21" s="4" t="s">
        <v>104</v>
      </c>
      <c r="Y21" s="4" t="s">
        <v>36</v>
      </c>
    </row>
    <row r="22" s="4" customFormat="1" spans="1:25">
      <c r="A22" s="4" t="s">
        <v>105</v>
      </c>
      <c r="B22" s="4" t="s">
        <v>26</v>
      </c>
      <c r="C22" s="4" t="s">
        <v>27</v>
      </c>
      <c r="D22" s="4" t="s">
        <v>28</v>
      </c>
      <c r="E22" s="4" t="s">
        <v>86</v>
      </c>
      <c r="F22" s="7">
        <v>45072</v>
      </c>
      <c r="G22" s="7">
        <v>45074</v>
      </c>
      <c r="H22" s="4">
        <v>1</v>
      </c>
      <c r="I22" s="4">
        <v>2</v>
      </c>
      <c r="J22" s="4">
        <v>2</v>
      </c>
      <c r="K22" s="4" t="s">
        <v>30</v>
      </c>
      <c r="L22" s="4">
        <v>1914</v>
      </c>
      <c r="M22" s="4">
        <v>1914</v>
      </c>
      <c r="N22" s="4" t="s">
        <v>106</v>
      </c>
      <c r="O22" s="4" t="s">
        <v>70</v>
      </c>
      <c r="P22" s="4" t="s">
        <v>33</v>
      </c>
      <c r="Q22" s="4">
        <v>0</v>
      </c>
      <c r="R22" s="12">
        <v>45065</v>
      </c>
      <c r="S22" s="7">
        <v>45089</v>
      </c>
      <c r="T22" s="4" t="s">
        <v>34</v>
      </c>
      <c r="U22" s="4">
        <v>1914</v>
      </c>
      <c r="V22" s="4">
        <v>0</v>
      </c>
      <c r="W22" s="4">
        <v>0</v>
      </c>
      <c r="X22" s="4" t="s">
        <v>107</v>
      </c>
      <c r="Y22" s="4" t="s">
        <v>36</v>
      </c>
    </row>
    <row r="23" s="4" customFormat="1" spans="1:25">
      <c r="A23" s="4" t="s">
        <v>108</v>
      </c>
      <c r="B23" s="4" t="s">
        <v>26</v>
      </c>
      <c r="C23" s="4" t="s">
        <v>27</v>
      </c>
      <c r="D23" s="4" t="s">
        <v>28</v>
      </c>
      <c r="E23" s="4" t="s">
        <v>86</v>
      </c>
      <c r="F23" s="7">
        <v>45072</v>
      </c>
      <c r="G23" s="7">
        <v>45074</v>
      </c>
      <c r="H23" s="4">
        <v>1</v>
      </c>
      <c r="I23" s="4">
        <v>2</v>
      </c>
      <c r="J23" s="4">
        <v>2</v>
      </c>
      <c r="K23" s="4" t="s">
        <v>30</v>
      </c>
      <c r="L23" s="4">
        <v>1934</v>
      </c>
      <c r="M23" s="4">
        <v>1934</v>
      </c>
      <c r="N23" s="4" t="s">
        <v>109</v>
      </c>
      <c r="O23" s="4" t="s">
        <v>70</v>
      </c>
      <c r="P23" s="4" t="s">
        <v>33</v>
      </c>
      <c r="Q23" s="4">
        <v>0</v>
      </c>
      <c r="R23" s="12">
        <v>45065</v>
      </c>
      <c r="S23" s="7">
        <v>45089</v>
      </c>
      <c r="T23" s="4" t="s">
        <v>34</v>
      </c>
      <c r="U23" s="4">
        <v>1934</v>
      </c>
      <c r="V23" s="4">
        <v>0</v>
      </c>
      <c r="W23" s="4">
        <v>0</v>
      </c>
      <c r="X23" s="4" t="s">
        <v>110</v>
      </c>
      <c r="Y23" s="4" t="s">
        <v>36</v>
      </c>
    </row>
    <row r="24" s="4" customFormat="1" spans="1:25">
      <c r="A24" s="4" t="s">
        <v>105</v>
      </c>
      <c r="B24" s="4" t="s">
        <v>26</v>
      </c>
      <c r="C24" s="4" t="s">
        <v>89</v>
      </c>
      <c r="D24" s="4" t="s">
        <v>28</v>
      </c>
      <c r="E24" s="4" t="s">
        <v>86</v>
      </c>
      <c r="F24" s="7">
        <v>45072</v>
      </c>
      <c r="G24" s="7">
        <v>45074</v>
      </c>
      <c r="H24" s="4">
        <v>1</v>
      </c>
      <c r="I24" s="4">
        <v>2</v>
      </c>
      <c r="J24" s="4">
        <v>2</v>
      </c>
      <c r="K24" s="4" t="s">
        <v>30</v>
      </c>
      <c r="L24" s="4">
        <v>-1914</v>
      </c>
      <c r="M24" s="4">
        <v>-1914</v>
      </c>
      <c r="N24" s="4" t="s">
        <v>106</v>
      </c>
      <c r="O24" s="4" t="s">
        <v>70</v>
      </c>
      <c r="P24" s="4" t="s">
        <v>33</v>
      </c>
      <c r="Q24" s="4">
        <v>0</v>
      </c>
      <c r="R24" s="12">
        <v>45065</v>
      </c>
      <c r="S24" s="7">
        <v>45089</v>
      </c>
      <c r="T24" s="4" t="s">
        <v>34</v>
      </c>
      <c r="U24" s="4">
        <v>-1914</v>
      </c>
      <c r="V24" s="4">
        <v>0</v>
      </c>
      <c r="W24" s="4">
        <v>0</v>
      </c>
      <c r="X24" s="4" t="s">
        <v>107</v>
      </c>
      <c r="Y24" s="4" t="s">
        <v>36</v>
      </c>
    </row>
    <row r="25" s="4" customFormat="1" spans="1:25">
      <c r="A25" s="4" t="s">
        <v>111</v>
      </c>
      <c r="B25" s="4" t="s">
        <v>26</v>
      </c>
      <c r="C25" s="4" t="s">
        <v>27</v>
      </c>
      <c r="D25" s="4" t="s">
        <v>112</v>
      </c>
      <c r="E25" s="4" t="s">
        <v>113</v>
      </c>
      <c r="F25" s="7">
        <v>45072</v>
      </c>
      <c r="G25" s="7">
        <v>45074</v>
      </c>
      <c r="H25" s="4">
        <v>1</v>
      </c>
      <c r="I25" s="4">
        <v>2</v>
      </c>
      <c r="J25" s="4">
        <v>2</v>
      </c>
      <c r="K25" s="4" t="s">
        <v>30</v>
      </c>
      <c r="L25" s="4">
        <v>1560</v>
      </c>
      <c r="M25" s="4">
        <v>1560</v>
      </c>
      <c r="N25" s="4" t="s">
        <v>114</v>
      </c>
      <c r="O25" s="4" t="s">
        <v>70</v>
      </c>
      <c r="P25" s="4" t="s">
        <v>33</v>
      </c>
      <c r="Q25" s="4">
        <v>0</v>
      </c>
      <c r="R25" s="12">
        <v>45067</v>
      </c>
      <c r="S25" s="7">
        <v>45089</v>
      </c>
      <c r="T25" s="4" t="s">
        <v>34</v>
      </c>
      <c r="U25" s="4">
        <v>1560</v>
      </c>
      <c r="V25" s="4">
        <v>0</v>
      </c>
      <c r="W25" s="4">
        <v>0</v>
      </c>
      <c r="X25" s="4" t="s">
        <v>115</v>
      </c>
      <c r="Y25" s="4" t="s">
        <v>36</v>
      </c>
    </row>
    <row r="26" s="4" customFormat="1" spans="1:25">
      <c r="A26" s="4" t="s">
        <v>116</v>
      </c>
      <c r="B26" s="4" t="s">
        <v>26</v>
      </c>
      <c r="C26" s="4" t="s">
        <v>27</v>
      </c>
      <c r="D26" s="4" t="s">
        <v>52</v>
      </c>
      <c r="E26" s="4" t="s">
        <v>117</v>
      </c>
      <c r="F26" s="7">
        <v>45073</v>
      </c>
      <c r="G26" s="7">
        <v>45074</v>
      </c>
      <c r="H26" s="4">
        <v>1</v>
      </c>
      <c r="I26" s="4">
        <v>1</v>
      </c>
      <c r="J26" s="4">
        <v>1</v>
      </c>
      <c r="K26" s="4" t="s">
        <v>30</v>
      </c>
      <c r="L26" s="4">
        <v>501.75</v>
      </c>
      <c r="M26" s="4">
        <v>501.75</v>
      </c>
      <c r="N26" s="4" t="s">
        <v>118</v>
      </c>
      <c r="O26" s="4" t="s">
        <v>70</v>
      </c>
      <c r="P26" s="4" t="s">
        <v>33</v>
      </c>
      <c r="Q26" s="4">
        <v>0</v>
      </c>
      <c r="R26" s="12">
        <v>45070</v>
      </c>
      <c r="S26" s="7">
        <v>45089</v>
      </c>
      <c r="T26" s="4" t="s">
        <v>34</v>
      </c>
      <c r="U26" s="4">
        <v>501.75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119</v>
      </c>
      <c r="B27" s="4" t="s">
        <v>26</v>
      </c>
      <c r="C27" s="4" t="s">
        <v>27</v>
      </c>
      <c r="D27" s="4" t="s">
        <v>65</v>
      </c>
      <c r="E27" s="4" t="s">
        <v>73</v>
      </c>
      <c r="F27" s="7">
        <v>45073</v>
      </c>
      <c r="G27" s="7">
        <v>45074</v>
      </c>
      <c r="H27" s="4">
        <v>1</v>
      </c>
      <c r="I27" s="4">
        <v>1</v>
      </c>
      <c r="J27" s="4">
        <v>1</v>
      </c>
      <c r="K27" s="4" t="s">
        <v>30</v>
      </c>
      <c r="L27" s="4">
        <v>283.5</v>
      </c>
      <c r="M27" s="4">
        <v>283.5</v>
      </c>
      <c r="N27" s="4" t="s">
        <v>120</v>
      </c>
      <c r="O27" s="4" t="s">
        <v>70</v>
      </c>
      <c r="P27" s="4" t="s">
        <v>33</v>
      </c>
      <c r="Q27" s="4">
        <v>0</v>
      </c>
      <c r="R27" s="12">
        <v>45071</v>
      </c>
      <c r="S27" s="7">
        <v>45089</v>
      </c>
      <c r="T27" s="4" t="s">
        <v>34</v>
      </c>
      <c r="U27" s="4">
        <v>283.5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121</v>
      </c>
      <c r="B28" s="4" t="s">
        <v>26</v>
      </c>
      <c r="C28" s="4" t="s">
        <v>27</v>
      </c>
      <c r="D28" s="4" t="s">
        <v>52</v>
      </c>
      <c r="E28" s="4" t="s">
        <v>122</v>
      </c>
      <c r="F28" s="7">
        <v>45073</v>
      </c>
      <c r="G28" s="7">
        <v>45074</v>
      </c>
      <c r="H28" s="4">
        <v>1</v>
      </c>
      <c r="I28" s="4">
        <v>1</v>
      </c>
      <c r="J28" s="4">
        <v>1</v>
      </c>
      <c r="K28" s="4" t="s">
        <v>30</v>
      </c>
      <c r="L28" s="4">
        <v>438.9</v>
      </c>
      <c r="M28" s="4">
        <v>438.9</v>
      </c>
      <c r="N28" s="4" t="s">
        <v>123</v>
      </c>
      <c r="O28" s="4" t="s">
        <v>70</v>
      </c>
      <c r="P28" s="4" t="s">
        <v>33</v>
      </c>
      <c r="Q28" s="4">
        <v>0</v>
      </c>
      <c r="R28" s="12">
        <v>45071</v>
      </c>
      <c r="S28" s="7">
        <v>45089</v>
      </c>
      <c r="T28" s="4" t="s">
        <v>34</v>
      </c>
      <c r="U28" s="4">
        <v>438.9</v>
      </c>
      <c r="V28" s="4">
        <v>0</v>
      </c>
      <c r="W28" s="4">
        <v>0</v>
      </c>
      <c r="X28" s="4" t="s">
        <v>36</v>
      </c>
      <c r="Y28" s="4" t="s">
        <v>36</v>
      </c>
    </row>
    <row r="29" s="4" customFormat="1" spans="1:25">
      <c r="A29" s="4" t="s">
        <v>124</v>
      </c>
      <c r="B29" s="4" t="s">
        <v>26</v>
      </c>
      <c r="C29" s="4" t="s">
        <v>27</v>
      </c>
      <c r="D29" s="4" t="s">
        <v>65</v>
      </c>
      <c r="E29" s="4" t="s">
        <v>125</v>
      </c>
      <c r="F29" s="7">
        <v>45073</v>
      </c>
      <c r="G29" s="7">
        <v>45074</v>
      </c>
      <c r="H29" s="4">
        <v>1</v>
      </c>
      <c r="I29" s="4">
        <v>1</v>
      </c>
      <c r="J29" s="4">
        <v>1</v>
      </c>
      <c r="K29" s="4" t="s">
        <v>30</v>
      </c>
      <c r="L29" s="4">
        <v>283.5</v>
      </c>
      <c r="M29" s="4">
        <v>283.5</v>
      </c>
      <c r="N29" s="4" t="s">
        <v>126</v>
      </c>
      <c r="O29" s="4" t="s">
        <v>70</v>
      </c>
      <c r="P29" s="4" t="s">
        <v>33</v>
      </c>
      <c r="Q29" s="4">
        <v>0</v>
      </c>
      <c r="R29" s="12">
        <v>45071</v>
      </c>
      <c r="S29" s="7">
        <v>45089</v>
      </c>
      <c r="T29" s="4" t="s">
        <v>34</v>
      </c>
      <c r="U29" s="4">
        <v>283.5</v>
      </c>
      <c r="V29" s="4">
        <v>0</v>
      </c>
      <c r="W29" s="4">
        <v>2</v>
      </c>
      <c r="X29" s="4" t="s">
        <v>36</v>
      </c>
      <c r="Y29" s="4" t="s">
        <v>36</v>
      </c>
    </row>
    <row r="30" s="4" customFormat="1" spans="1:25">
      <c r="A30" s="4" t="s">
        <v>127</v>
      </c>
      <c r="B30" s="4" t="s">
        <v>26</v>
      </c>
      <c r="C30" s="4" t="s">
        <v>27</v>
      </c>
      <c r="D30" s="4" t="s">
        <v>128</v>
      </c>
      <c r="E30" s="4" t="s">
        <v>129</v>
      </c>
      <c r="F30" s="7">
        <v>45072</v>
      </c>
      <c r="G30" s="7">
        <v>45074</v>
      </c>
      <c r="H30" s="4">
        <v>1</v>
      </c>
      <c r="I30" s="4">
        <v>2</v>
      </c>
      <c r="J30" s="4">
        <v>2</v>
      </c>
      <c r="K30" s="4" t="s">
        <v>30</v>
      </c>
      <c r="L30" s="4">
        <v>759.9</v>
      </c>
      <c r="M30" s="4">
        <v>759.9</v>
      </c>
      <c r="N30" s="4" t="s">
        <v>130</v>
      </c>
      <c r="O30" s="4" t="s">
        <v>70</v>
      </c>
      <c r="P30" s="4" t="s">
        <v>33</v>
      </c>
      <c r="Q30" s="4">
        <v>0</v>
      </c>
      <c r="R30" s="12">
        <v>45071</v>
      </c>
      <c r="S30" s="7">
        <v>45089</v>
      </c>
      <c r="T30" s="4" t="s">
        <v>34</v>
      </c>
      <c r="U30" s="4">
        <v>759.9</v>
      </c>
      <c r="V30" s="4">
        <v>0</v>
      </c>
      <c r="W30" s="4">
        <v>0</v>
      </c>
      <c r="X30" s="4" t="s">
        <v>131</v>
      </c>
      <c r="Y30" s="4" t="s">
        <v>36</v>
      </c>
    </row>
    <row r="31" s="4" customFormat="1" spans="1:25">
      <c r="A31" s="4" t="s">
        <v>132</v>
      </c>
      <c r="B31" s="4" t="s">
        <v>26</v>
      </c>
      <c r="C31" s="4" t="s">
        <v>27</v>
      </c>
      <c r="D31" s="4" t="s">
        <v>52</v>
      </c>
      <c r="E31" s="4" t="s">
        <v>133</v>
      </c>
      <c r="F31" s="7">
        <v>45073</v>
      </c>
      <c r="G31" s="7">
        <v>45074</v>
      </c>
      <c r="H31" s="4">
        <v>1</v>
      </c>
      <c r="I31" s="4">
        <v>1</v>
      </c>
      <c r="J31" s="4">
        <v>1</v>
      </c>
      <c r="K31" s="4" t="s">
        <v>30</v>
      </c>
      <c r="L31" s="4">
        <v>438.9</v>
      </c>
      <c r="M31" s="4">
        <v>438.9</v>
      </c>
      <c r="N31" s="4" t="s">
        <v>134</v>
      </c>
      <c r="O31" s="4" t="s">
        <v>70</v>
      </c>
      <c r="P31" s="4" t="s">
        <v>33</v>
      </c>
      <c r="Q31" s="4">
        <v>0</v>
      </c>
      <c r="R31" s="12">
        <v>45072</v>
      </c>
      <c r="S31" s="7">
        <v>45089</v>
      </c>
      <c r="T31" s="4" t="s">
        <v>34</v>
      </c>
      <c r="U31" s="4">
        <v>438.9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135</v>
      </c>
      <c r="B32" s="4" t="s">
        <v>26</v>
      </c>
      <c r="C32" s="4" t="s">
        <v>27</v>
      </c>
      <c r="D32" s="4" t="s">
        <v>65</v>
      </c>
      <c r="E32" s="4" t="s">
        <v>125</v>
      </c>
      <c r="F32" s="7">
        <v>45073</v>
      </c>
      <c r="G32" s="7">
        <v>45074</v>
      </c>
      <c r="H32" s="4">
        <v>1</v>
      </c>
      <c r="I32" s="4">
        <v>1</v>
      </c>
      <c r="J32" s="4">
        <v>1</v>
      </c>
      <c r="K32" s="4" t="s">
        <v>30</v>
      </c>
      <c r="L32" s="4">
        <v>324</v>
      </c>
      <c r="M32" s="4">
        <v>324</v>
      </c>
      <c r="N32" s="4" t="s">
        <v>136</v>
      </c>
      <c r="O32" s="4" t="s">
        <v>70</v>
      </c>
      <c r="P32" s="4" t="s">
        <v>33</v>
      </c>
      <c r="Q32" s="4">
        <v>0</v>
      </c>
      <c r="R32" s="12">
        <v>45072</v>
      </c>
      <c r="S32" s="7">
        <v>45089</v>
      </c>
      <c r="T32" s="4" t="s">
        <v>34</v>
      </c>
      <c r="U32" s="4">
        <v>324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137</v>
      </c>
      <c r="B33" s="4" t="s">
        <v>26</v>
      </c>
      <c r="C33" s="4" t="s">
        <v>27</v>
      </c>
      <c r="D33" s="4" t="s">
        <v>65</v>
      </c>
      <c r="E33" s="4" t="s">
        <v>138</v>
      </c>
      <c r="F33" s="7">
        <v>45073</v>
      </c>
      <c r="G33" s="7">
        <v>45074</v>
      </c>
      <c r="H33" s="4">
        <v>1</v>
      </c>
      <c r="I33" s="4">
        <v>1</v>
      </c>
      <c r="J33" s="4">
        <v>1</v>
      </c>
      <c r="K33" s="4" t="s">
        <v>30</v>
      </c>
      <c r="L33" s="4">
        <v>273</v>
      </c>
      <c r="M33" s="4">
        <v>273</v>
      </c>
      <c r="N33" s="4" t="s">
        <v>139</v>
      </c>
      <c r="O33" s="4" t="s">
        <v>70</v>
      </c>
      <c r="P33" s="4" t="s">
        <v>33</v>
      </c>
      <c r="Q33" s="4">
        <v>0</v>
      </c>
      <c r="R33" s="12">
        <v>45072</v>
      </c>
      <c r="S33" s="7">
        <v>45089</v>
      </c>
      <c r="T33" s="4" t="s">
        <v>34</v>
      </c>
      <c r="U33" s="4">
        <v>273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140</v>
      </c>
      <c r="B34" s="4" t="s">
        <v>26</v>
      </c>
      <c r="C34" s="4" t="s">
        <v>27</v>
      </c>
      <c r="D34" s="4" t="s">
        <v>65</v>
      </c>
      <c r="E34" s="4" t="s">
        <v>125</v>
      </c>
      <c r="F34" s="7">
        <v>45073</v>
      </c>
      <c r="G34" s="7">
        <v>45074</v>
      </c>
      <c r="H34" s="4">
        <v>2</v>
      </c>
      <c r="I34" s="4">
        <v>1</v>
      </c>
      <c r="J34" s="4">
        <v>2</v>
      </c>
      <c r="K34" s="4" t="s">
        <v>30</v>
      </c>
      <c r="L34" s="4">
        <v>567</v>
      </c>
      <c r="M34" s="4">
        <v>567</v>
      </c>
      <c r="N34" s="4" t="s">
        <v>141</v>
      </c>
      <c r="O34" s="4" t="s">
        <v>70</v>
      </c>
      <c r="P34" s="4" t="s">
        <v>33</v>
      </c>
      <c r="Q34" s="4">
        <v>0</v>
      </c>
      <c r="R34" s="12">
        <v>45072</v>
      </c>
      <c r="S34" s="7">
        <v>45089</v>
      </c>
      <c r="T34" s="4" t="s">
        <v>34</v>
      </c>
      <c r="U34" s="4">
        <v>567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142</v>
      </c>
      <c r="B35" s="4" t="s">
        <v>26</v>
      </c>
      <c r="C35" s="4" t="s">
        <v>27</v>
      </c>
      <c r="D35" s="4" t="s">
        <v>65</v>
      </c>
      <c r="E35" s="4" t="s">
        <v>125</v>
      </c>
      <c r="F35" s="7">
        <v>45073</v>
      </c>
      <c r="G35" s="7">
        <v>45074</v>
      </c>
      <c r="H35" s="4">
        <v>1</v>
      </c>
      <c r="I35" s="4">
        <v>1</v>
      </c>
      <c r="J35" s="4">
        <v>1</v>
      </c>
      <c r="K35" s="4" t="s">
        <v>30</v>
      </c>
      <c r="L35" s="4">
        <v>283.5</v>
      </c>
      <c r="M35" s="4">
        <v>283.5</v>
      </c>
      <c r="N35" s="4" t="s">
        <v>143</v>
      </c>
      <c r="O35" s="4" t="s">
        <v>70</v>
      </c>
      <c r="P35" s="4" t="s">
        <v>33</v>
      </c>
      <c r="Q35" s="4">
        <v>0</v>
      </c>
      <c r="R35" s="12">
        <v>45072</v>
      </c>
      <c r="S35" s="7">
        <v>45089</v>
      </c>
      <c r="T35" s="4" t="s">
        <v>34</v>
      </c>
      <c r="U35" s="4">
        <v>283.5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144</v>
      </c>
      <c r="B36" s="4" t="s">
        <v>26</v>
      </c>
      <c r="C36" s="4" t="s">
        <v>27</v>
      </c>
      <c r="D36" s="4" t="s">
        <v>65</v>
      </c>
      <c r="E36" s="4" t="s">
        <v>138</v>
      </c>
      <c r="F36" s="7">
        <v>45073</v>
      </c>
      <c r="G36" s="7">
        <v>45074</v>
      </c>
      <c r="H36" s="4">
        <v>1</v>
      </c>
      <c r="I36" s="4">
        <v>1</v>
      </c>
      <c r="J36" s="4">
        <v>1</v>
      </c>
      <c r="K36" s="4" t="s">
        <v>30</v>
      </c>
      <c r="L36" s="4">
        <v>292.5</v>
      </c>
      <c r="M36" s="4">
        <v>292.5</v>
      </c>
      <c r="N36" s="4" t="s">
        <v>145</v>
      </c>
      <c r="O36" s="4" t="s">
        <v>70</v>
      </c>
      <c r="P36" s="4" t="s">
        <v>33</v>
      </c>
      <c r="Q36" s="4">
        <v>0</v>
      </c>
      <c r="R36" s="12">
        <v>45072</v>
      </c>
      <c r="S36" s="7">
        <v>45089</v>
      </c>
      <c r="T36" s="4" t="s">
        <v>34</v>
      </c>
      <c r="U36" s="4">
        <v>292.5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135</v>
      </c>
      <c r="B37" s="4" t="s">
        <v>26</v>
      </c>
      <c r="C37" s="4" t="s">
        <v>89</v>
      </c>
      <c r="D37" s="4" t="s">
        <v>65</v>
      </c>
      <c r="E37" s="4" t="s">
        <v>125</v>
      </c>
      <c r="F37" s="7">
        <v>45073</v>
      </c>
      <c r="G37" s="7">
        <v>45074</v>
      </c>
      <c r="H37" s="4">
        <v>1</v>
      </c>
      <c r="I37" s="4">
        <v>1</v>
      </c>
      <c r="J37" s="4">
        <v>1</v>
      </c>
      <c r="K37" s="4" t="s">
        <v>30</v>
      </c>
      <c r="L37" s="4">
        <v>-324</v>
      </c>
      <c r="M37" s="4">
        <v>-324</v>
      </c>
      <c r="N37" s="4" t="s">
        <v>136</v>
      </c>
      <c r="O37" s="4" t="s">
        <v>70</v>
      </c>
      <c r="P37" s="4" t="s">
        <v>33</v>
      </c>
      <c r="Q37" s="4">
        <v>0</v>
      </c>
      <c r="R37" s="12">
        <v>45072</v>
      </c>
      <c r="S37" s="7">
        <v>45089</v>
      </c>
      <c r="T37" s="4" t="s">
        <v>34</v>
      </c>
      <c r="U37" s="4">
        <v>-324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146</v>
      </c>
      <c r="B38" s="4" t="s">
        <v>26</v>
      </c>
      <c r="C38" s="4" t="s">
        <v>27</v>
      </c>
      <c r="D38" s="4" t="s">
        <v>65</v>
      </c>
      <c r="E38" s="4" t="s">
        <v>138</v>
      </c>
      <c r="F38" s="7">
        <v>45073</v>
      </c>
      <c r="G38" s="7">
        <v>45074</v>
      </c>
      <c r="H38" s="4">
        <v>1</v>
      </c>
      <c r="I38" s="4">
        <v>1</v>
      </c>
      <c r="J38" s="4">
        <v>1</v>
      </c>
      <c r="K38" s="4" t="s">
        <v>30</v>
      </c>
      <c r="L38" s="4">
        <v>292.5</v>
      </c>
      <c r="M38" s="4">
        <v>292.5</v>
      </c>
      <c r="N38" s="4" t="s">
        <v>147</v>
      </c>
      <c r="O38" s="4" t="s">
        <v>70</v>
      </c>
      <c r="P38" s="4" t="s">
        <v>33</v>
      </c>
      <c r="Q38" s="4">
        <v>0</v>
      </c>
      <c r="R38" s="12">
        <v>45072</v>
      </c>
      <c r="S38" s="7">
        <v>45089</v>
      </c>
      <c r="T38" s="4" t="s">
        <v>34</v>
      </c>
      <c r="U38" s="4">
        <v>292.5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148</v>
      </c>
      <c r="B39" s="4" t="s">
        <v>26</v>
      </c>
      <c r="C39" s="4" t="s">
        <v>27</v>
      </c>
      <c r="D39" s="4" t="s">
        <v>65</v>
      </c>
      <c r="E39" s="4" t="s">
        <v>66</v>
      </c>
      <c r="F39" s="7">
        <v>45073</v>
      </c>
      <c r="G39" s="7">
        <v>45074</v>
      </c>
      <c r="H39" s="4">
        <v>1</v>
      </c>
      <c r="I39" s="4">
        <v>1</v>
      </c>
      <c r="J39" s="4">
        <v>1</v>
      </c>
      <c r="K39" s="4" t="s">
        <v>30</v>
      </c>
      <c r="L39" s="4">
        <v>273</v>
      </c>
      <c r="M39" s="4">
        <v>273</v>
      </c>
      <c r="N39" s="4" t="s">
        <v>143</v>
      </c>
      <c r="O39" s="4" t="s">
        <v>70</v>
      </c>
      <c r="P39" s="4" t="s">
        <v>33</v>
      </c>
      <c r="Q39" s="4">
        <v>0</v>
      </c>
      <c r="R39" s="12">
        <v>45072</v>
      </c>
      <c r="S39" s="7">
        <v>45089</v>
      </c>
      <c r="T39" s="4" t="s">
        <v>34</v>
      </c>
      <c r="U39" s="4">
        <v>273</v>
      </c>
      <c r="V39" s="4">
        <v>0</v>
      </c>
      <c r="W39" s="4">
        <v>0</v>
      </c>
      <c r="X39" s="4" t="s">
        <v>36</v>
      </c>
      <c r="Y39" s="4" t="s">
        <v>36</v>
      </c>
    </row>
    <row r="40" s="4" customFormat="1" spans="1:25">
      <c r="A40" s="4" t="s">
        <v>142</v>
      </c>
      <c r="B40" s="4" t="s">
        <v>26</v>
      </c>
      <c r="C40" s="4" t="s">
        <v>89</v>
      </c>
      <c r="D40" s="4" t="s">
        <v>65</v>
      </c>
      <c r="E40" s="4" t="s">
        <v>125</v>
      </c>
      <c r="F40" s="7">
        <v>45073</v>
      </c>
      <c r="G40" s="7">
        <v>45074</v>
      </c>
      <c r="H40" s="4">
        <v>1</v>
      </c>
      <c r="I40" s="4">
        <v>1</v>
      </c>
      <c r="J40" s="4">
        <v>1</v>
      </c>
      <c r="K40" s="4" t="s">
        <v>30</v>
      </c>
      <c r="L40" s="4">
        <v>-283.5</v>
      </c>
      <c r="M40" s="4">
        <v>-283.5</v>
      </c>
      <c r="N40" s="4" t="s">
        <v>143</v>
      </c>
      <c r="O40" s="4" t="s">
        <v>70</v>
      </c>
      <c r="P40" s="4" t="s">
        <v>33</v>
      </c>
      <c r="Q40" s="4">
        <v>0</v>
      </c>
      <c r="R40" s="12">
        <v>45072</v>
      </c>
      <c r="S40" s="7">
        <v>45089</v>
      </c>
      <c r="T40" s="4" t="s">
        <v>34</v>
      </c>
      <c r="U40" s="4">
        <v>-283.5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149</v>
      </c>
      <c r="B41" s="4" t="s">
        <v>26</v>
      </c>
      <c r="C41" s="4" t="s">
        <v>27</v>
      </c>
      <c r="D41" s="4" t="s">
        <v>65</v>
      </c>
      <c r="E41" s="4" t="s">
        <v>73</v>
      </c>
      <c r="F41" s="7">
        <v>45073</v>
      </c>
      <c r="G41" s="7">
        <v>45074</v>
      </c>
      <c r="H41" s="4">
        <v>1</v>
      </c>
      <c r="I41" s="4">
        <v>1</v>
      </c>
      <c r="J41" s="4">
        <v>1</v>
      </c>
      <c r="K41" s="4" t="s">
        <v>30</v>
      </c>
      <c r="L41" s="4">
        <v>283.5</v>
      </c>
      <c r="M41" s="4">
        <v>283.5</v>
      </c>
      <c r="N41" s="4" t="s">
        <v>143</v>
      </c>
      <c r="O41" s="4" t="s">
        <v>70</v>
      </c>
      <c r="P41" s="4" t="s">
        <v>33</v>
      </c>
      <c r="Q41" s="4">
        <v>0</v>
      </c>
      <c r="R41" s="12">
        <v>45073</v>
      </c>
      <c r="S41" s="7">
        <v>45089</v>
      </c>
      <c r="T41" s="4" t="s">
        <v>34</v>
      </c>
      <c r="U41" s="4">
        <v>283.5</v>
      </c>
      <c r="V41" s="4">
        <v>0</v>
      </c>
      <c r="W41" s="4">
        <v>0</v>
      </c>
      <c r="X41" s="4" t="s">
        <v>36</v>
      </c>
      <c r="Y41" s="4" t="s">
        <v>36</v>
      </c>
    </row>
    <row r="42" s="4" customFormat="1" spans="1:25">
      <c r="A42" s="4" t="s">
        <v>150</v>
      </c>
      <c r="B42" s="4" t="s">
        <v>26</v>
      </c>
      <c r="C42" s="4" t="s">
        <v>27</v>
      </c>
      <c r="D42" s="4" t="s">
        <v>65</v>
      </c>
      <c r="E42" s="4" t="s">
        <v>125</v>
      </c>
      <c r="F42" s="7">
        <v>45073</v>
      </c>
      <c r="G42" s="7">
        <v>45074</v>
      </c>
      <c r="H42" s="4">
        <v>1</v>
      </c>
      <c r="I42" s="4">
        <v>1</v>
      </c>
      <c r="J42" s="4">
        <v>1</v>
      </c>
      <c r="K42" s="4" t="s">
        <v>30</v>
      </c>
      <c r="L42" s="4">
        <v>283.5</v>
      </c>
      <c r="M42" s="4">
        <v>283.5</v>
      </c>
      <c r="N42" s="4" t="s">
        <v>151</v>
      </c>
      <c r="O42" s="4" t="s">
        <v>70</v>
      </c>
      <c r="P42" s="4" t="s">
        <v>33</v>
      </c>
      <c r="Q42" s="4">
        <v>0</v>
      </c>
      <c r="R42" s="12">
        <v>45073</v>
      </c>
      <c r="S42" s="7">
        <v>45089</v>
      </c>
      <c r="T42" s="4" t="s">
        <v>34</v>
      </c>
      <c r="U42" s="4">
        <v>283.5</v>
      </c>
      <c r="V42" s="4">
        <v>0</v>
      </c>
      <c r="W42" s="4">
        <v>0</v>
      </c>
      <c r="X42" s="4" t="s">
        <v>36</v>
      </c>
      <c r="Y42" s="4" t="s">
        <v>36</v>
      </c>
    </row>
    <row r="43" s="4" customFormat="1" spans="1:25">
      <c r="A43" s="4" t="s">
        <v>152</v>
      </c>
      <c r="B43" s="4" t="s">
        <v>26</v>
      </c>
      <c r="C43" s="4" t="s">
        <v>27</v>
      </c>
      <c r="D43" s="4" t="s">
        <v>65</v>
      </c>
      <c r="E43" s="4" t="s">
        <v>73</v>
      </c>
      <c r="F43" s="7">
        <v>45073</v>
      </c>
      <c r="G43" s="7">
        <v>45074</v>
      </c>
      <c r="H43" s="4">
        <v>3</v>
      </c>
      <c r="I43" s="4">
        <v>1</v>
      </c>
      <c r="J43" s="4">
        <v>3</v>
      </c>
      <c r="K43" s="4" t="s">
        <v>30</v>
      </c>
      <c r="L43" s="4">
        <v>850.5</v>
      </c>
      <c r="M43" s="4">
        <v>850.5</v>
      </c>
      <c r="N43" s="4" t="s">
        <v>153</v>
      </c>
      <c r="O43" s="4" t="s">
        <v>70</v>
      </c>
      <c r="P43" s="4" t="s">
        <v>33</v>
      </c>
      <c r="Q43" s="4">
        <v>0</v>
      </c>
      <c r="R43" s="12">
        <v>45073</v>
      </c>
      <c r="S43" s="7">
        <v>45089</v>
      </c>
      <c r="T43" s="4" t="s">
        <v>34</v>
      </c>
      <c r="U43" s="4">
        <v>850.5</v>
      </c>
      <c r="V43" s="4">
        <v>0</v>
      </c>
      <c r="W43" s="4">
        <v>0</v>
      </c>
      <c r="X43" s="4" t="s">
        <v>36</v>
      </c>
      <c r="Y43" s="4" t="s">
        <v>36</v>
      </c>
    </row>
    <row r="44" s="4" customFormat="1" spans="1:25">
      <c r="A44" s="4" t="s">
        <v>154</v>
      </c>
      <c r="B44" s="4" t="s">
        <v>26</v>
      </c>
      <c r="C44" s="4" t="s">
        <v>27</v>
      </c>
      <c r="D44" s="4" t="s">
        <v>52</v>
      </c>
      <c r="E44" s="4" t="s">
        <v>122</v>
      </c>
      <c r="F44" s="7">
        <v>45073</v>
      </c>
      <c r="G44" s="7">
        <v>45074</v>
      </c>
      <c r="H44" s="4">
        <v>2</v>
      </c>
      <c r="I44" s="4">
        <v>1</v>
      </c>
      <c r="J44" s="4">
        <v>2</v>
      </c>
      <c r="K44" s="4" t="s">
        <v>30</v>
      </c>
      <c r="L44" s="4">
        <v>877.8</v>
      </c>
      <c r="M44" s="4">
        <v>877.8</v>
      </c>
      <c r="N44" s="4" t="s">
        <v>155</v>
      </c>
      <c r="O44" s="4" t="s">
        <v>70</v>
      </c>
      <c r="P44" s="4" t="s">
        <v>33</v>
      </c>
      <c r="Q44" s="4">
        <v>0</v>
      </c>
      <c r="R44" s="12">
        <v>45073</v>
      </c>
      <c r="S44" s="7">
        <v>45089</v>
      </c>
      <c r="T44" s="4" t="s">
        <v>34</v>
      </c>
      <c r="U44" s="4">
        <v>877.8</v>
      </c>
      <c r="V44" s="4">
        <v>0</v>
      </c>
      <c r="W44" s="4">
        <v>0</v>
      </c>
      <c r="X44" s="4" t="s">
        <v>36</v>
      </c>
      <c r="Y44" s="4" t="s">
        <v>156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2"/>
  <sheetViews>
    <sheetView tabSelected="1" workbookViewId="0">
      <selection activeCell="A49" sqref="A49:E52"/>
    </sheetView>
  </sheetViews>
  <sheetFormatPr defaultColWidth="9" defaultRowHeight="13.5"/>
  <cols>
    <col min="1" max="1" width="12.625" style="4"/>
    <col min="2" max="3" width="10.375" style="4"/>
    <col min="4" max="5" width="9.375" style="4"/>
    <col min="6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157</v>
      </c>
    </row>
    <row r="2" s="4" customFormat="1" hidden="1" spans="1:9">
      <c r="A2" s="6">
        <v>999223749900747</v>
      </c>
      <c r="B2" s="7">
        <v>45069</v>
      </c>
      <c r="C2" s="7">
        <v>45073</v>
      </c>
      <c r="D2" s="4">
        <v>3178</v>
      </c>
      <c r="E2" s="4" t="str">
        <f>VLOOKUP(A2,HOP!A:L,12,0)</f>
        <v>3178.00</v>
      </c>
      <c r="F2" s="4" t="str">
        <f>VLOOKUP(A2,HOP!A:C,3,0)</f>
        <v>3255738</v>
      </c>
      <c r="G2" s="4">
        <f>D2-E2</f>
        <v>0</v>
      </c>
      <c r="H2" s="4" t="str">
        <f>$H$1&amp;F2</f>
        <v>，3255738</v>
      </c>
      <c r="I2" s="4" t="str">
        <f>VLOOKUP(A2,HOP!A:U,21,0)</f>
        <v>直采</v>
      </c>
    </row>
    <row r="3" s="4" customFormat="1" hidden="1" spans="1:9">
      <c r="A3" s="6">
        <v>999224083896589</v>
      </c>
      <c r="B3" s="7">
        <v>45070</v>
      </c>
      <c r="C3" s="7">
        <v>45073</v>
      </c>
      <c r="D3" s="4">
        <v>5096</v>
      </c>
      <c r="E3" s="4" t="str">
        <f>VLOOKUP(A3,HOP!A:L,12,0)</f>
        <v>5096.00</v>
      </c>
      <c r="F3" s="4" t="str">
        <f>VLOOKUP(A3,HOP!A:C,3,0)</f>
        <v>3351513</v>
      </c>
      <c r="G3" s="4">
        <f t="shared" ref="G3:G40" si="0">D3-E3</f>
        <v>0</v>
      </c>
      <c r="H3" s="4" t="str">
        <f t="shared" ref="H3:H40" si="1">$H$1&amp;F3</f>
        <v>，3351513</v>
      </c>
      <c r="I3" s="4" t="str">
        <f>VLOOKUP(A3,HOP!A:U,21,0)</f>
        <v>直采</v>
      </c>
    </row>
    <row r="4" s="4" customFormat="1" hidden="1" spans="1:9">
      <c r="A4" s="6">
        <v>999224109884473</v>
      </c>
      <c r="B4" s="7">
        <v>45071</v>
      </c>
      <c r="C4" s="7">
        <v>45073</v>
      </c>
      <c r="D4" s="4">
        <v>1768</v>
      </c>
      <c r="E4" s="4" t="str">
        <f>VLOOKUP(A4,HOP!A:L,12,0)</f>
        <v>1768.00</v>
      </c>
      <c r="F4" s="4" t="str">
        <f>VLOOKUP(A4,HOP!A:C,3,0)</f>
        <v>3359542</v>
      </c>
      <c r="G4" s="4">
        <f t="shared" si="0"/>
        <v>0</v>
      </c>
      <c r="H4" s="4" t="str">
        <f t="shared" si="1"/>
        <v>，3359542</v>
      </c>
      <c r="I4" s="4" t="str">
        <f>VLOOKUP(A4,HOP!A:U,21,0)</f>
        <v>直采</v>
      </c>
    </row>
    <row r="5" s="4" customFormat="1" hidden="1" spans="1:9">
      <c r="A5" s="6">
        <v>999224158921850</v>
      </c>
      <c r="B5" s="7">
        <v>45069</v>
      </c>
      <c r="C5" s="7">
        <v>45073</v>
      </c>
      <c r="D5" s="4">
        <v>3827</v>
      </c>
      <c r="E5" s="4" t="str">
        <f>VLOOKUP(A5,HOP!A:L,12,0)</f>
        <v>3827.00</v>
      </c>
      <c r="F5" s="4" t="str">
        <f>VLOOKUP(A5,HOP!A:C,3,0)</f>
        <v>3376700</v>
      </c>
      <c r="G5" s="4">
        <f t="shared" si="0"/>
        <v>0</v>
      </c>
      <c r="H5" s="4" t="str">
        <f t="shared" si="1"/>
        <v>，3376700</v>
      </c>
      <c r="I5" s="4" t="str">
        <f>VLOOKUP(A5,HOP!A:U,21,0)</f>
        <v>直采</v>
      </c>
    </row>
    <row r="6" s="4" customFormat="1" hidden="1" spans="1:9">
      <c r="A6" s="6">
        <v>999224159210364</v>
      </c>
      <c r="B6" s="7">
        <v>45069</v>
      </c>
      <c r="C6" s="7">
        <v>45073</v>
      </c>
      <c r="D6" s="4">
        <v>3827</v>
      </c>
      <c r="E6" s="4" t="str">
        <f>VLOOKUP(A6,HOP!A:L,12,0)</f>
        <v>3827.00</v>
      </c>
      <c r="F6" s="4" t="str">
        <f>VLOOKUP(A6,HOP!A:C,3,0)</f>
        <v>3376773</v>
      </c>
      <c r="G6" s="4">
        <f t="shared" si="0"/>
        <v>0</v>
      </c>
      <c r="H6" s="4" t="str">
        <f t="shared" si="1"/>
        <v>，3376773</v>
      </c>
      <c r="I6" s="4" t="str">
        <f>VLOOKUP(A6,HOP!A:U,21,0)</f>
        <v>直采</v>
      </c>
    </row>
    <row r="7" s="4" customFormat="1" spans="1:10">
      <c r="A7" s="13" t="s">
        <v>158</v>
      </c>
      <c r="B7" s="7">
        <v>45072</v>
      </c>
      <c r="C7" s="7">
        <v>45073</v>
      </c>
      <c r="D7" s="4">
        <v>468.3</v>
      </c>
      <c r="E7" s="8">
        <v>468.3</v>
      </c>
      <c r="F7" s="14" t="s">
        <v>159</v>
      </c>
      <c r="G7" s="4">
        <f t="shared" si="0"/>
        <v>0</v>
      </c>
      <c r="H7" s="4" t="str">
        <f t="shared" si="1"/>
        <v>，202305230757280068</v>
      </c>
      <c r="I7" s="4" t="e">
        <f>VLOOKUP(A7,HOP!A:U,21,0)</f>
        <v>#N/A</v>
      </c>
      <c r="J7" s="4">
        <v>5.23</v>
      </c>
    </row>
    <row r="8" s="4" customFormat="1" spans="1:10">
      <c r="A8" s="13" t="s">
        <v>160</v>
      </c>
      <c r="B8" s="7">
        <v>45072</v>
      </c>
      <c r="C8" s="7">
        <v>45073</v>
      </c>
      <c r="D8" s="4">
        <v>1876</v>
      </c>
      <c r="E8" s="8">
        <v>1876</v>
      </c>
      <c r="F8" s="14" t="s">
        <v>161</v>
      </c>
      <c r="G8" s="4">
        <f t="shared" si="0"/>
        <v>0</v>
      </c>
      <c r="H8" s="4" t="str">
        <f t="shared" si="1"/>
        <v>，202305251701120021</v>
      </c>
      <c r="I8" s="4" t="e">
        <f>VLOOKUP(A8,HOP!A:U,21,0)</f>
        <v>#N/A</v>
      </c>
      <c r="J8" s="4">
        <v>5.25</v>
      </c>
    </row>
    <row r="9" s="4" customFormat="1" spans="1:10">
      <c r="A9" s="13" t="s">
        <v>162</v>
      </c>
      <c r="B9" s="7">
        <v>45072</v>
      </c>
      <c r="C9" s="7">
        <v>45073</v>
      </c>
      <c r="D9" s="4">
        <v>468.3</v>
      </c>
      <c r="E9" s="8">
        <v>468.3</v>
      </c>
      <c r="F9" s="14" t="s">
        <v>163</v>
      </c>
      <c r="G9" s="4">
        <f t="shared" si="0"/>
        <v>0</v>
      </c>
      <c r="H9" s="4" t="str">
        <f t="shared" si="1"/>
        <v>，202305261709540068</v>
      </c>
      <c r="I9" s="4" t="e">
        <f>VLOOKUP(A9,HOP!A:U,21,0)</f>
        <v>#N/A</v>
      </c>
      <c r="J9" s="4">
        <v>5.26</v>
      </c>
    </row>
    <row r="10" s="5" customFormat="1" spans="1:10">
      <c r="A10" s="15" t="s">
        <v>164</v>
      </c>
      <c r="B10" s="10">
        <v>45050</v>
      </c>
      <c r="C10" s="10">
        <v>45051</v>
      </c>
      <c r="D10" s="5">
        <v>-574</v>
      </c>
      <c r="E10" s="11">
        <v>-574</v>
      </c>
      <c r="F10" s="16" t="s">
        <v>165</v>
      </c>
      <c r="G10" s="5">
        <f t="shared" si="0"/>
        <v>0</v>
      </c>
      <c r="H10" s="5" t="str">
        <f t="shared" si="1"/>
        <v>，202306211701330001</v>
      </c>
      <c r="I10" s="5" t="e">
        <f>VLOOKUP(A10,HOP!A:U,21,0)</f>
        <v>#N/A</v>
      </c>
      <c r="J10" s="5">
        <v>6.21</v>
      </c>
    </row>
    <row r="11" s="4" customFormat="1" hidden="1" spans="1:9">
      <c r="A11" s="6">
        <v>999223798136446</v>
      </c>
      <c r="B11" s="7">
        <v>45072</v>
      </c>
      <c r="C11" s="7">
        <v>45074</v>
      </c>
      <c r="D11" s="4">
        <v>1986</v>
      </c>
      <c r="E11" s="4" t="str">
        <f>VLOOKUP(A11,HOP!A:L,12,0)</f>
        <v>1986.00</v>
      </c>
      <c r="F11" s="4" t="str">
        <f>VLOOKUP(A11,HOP!A:C,3,0)</f>
        <v>3274259</v>
      </c>
      <c r="G11" s="4">
        <f t="shared" si="0"/>
        <v>0</v>
      </c>
      <c r="H11" s="4" t="str">
        <f t="shared" si="1"/>
        <v>，3274259</v>
      </c>
      <c r="I11" s="4" t="str">
        <f>VLOOKUP(A11,HOP!A:U,21,0)</f>
        <v>直采</v>
      </c>
    </row>
    <row r="12" s="4" customFormat="1" spans="1:10">
      <c r="A12" s="13" t="s">
        <v>166</v>
      </c>
      <c r="B12" s="7">
        <v>45072</v>
      </c>
      <c r="C12" s="7">
        <v>45074</v>
      </c>
      <c r="D12" s="4">
        <v>574</v>
      </c>
      <c r="E12" s="4">
        <v>574</v>
      </c>
      <c r="F12" s="14" t="s">
        <v>167</v>
      </c>
      <c r="G12" s="4">
        <f t="shared" si="0"/>
        <v>0</v>
      </c>
      <c r="H12" s="4" t="str">
        <f t="shared" si="1"/>
        <v>，202305042127550076</v>
      </c>
      <c r="I12" s="4" t="e">
        <f>VLOOKUP(A12,HOP!A:U,21,0)</f>
        <v>#N/A</v>
      </c>
      <c r="J12" s="4">
        <v>5.4</v>
      </c>
    </row>
    <row r="13" s="4" customFormat="1" spans="1:10">
      <c r="A13" s="13" t="s">
        <v>168</v>
      </c>
      <c r="B13" s="7">
        <v>45073</v>
      </c>
      <c r="C13" s="7">
        <v>45074</v>
      </c>
      <c r="D13" s="4">
        <v>301</v>
      </c>
      <c r="E13" s="4">
        <v>301</v>
      </c>
      <c r="F13" s="14" t="s">
        <v>169</v>
      </c>
      <c r="G13" s="4">
        <f t="shared" si="0"/>
        <v>0</v>
      </c>
      <c r="H13" s="4" t="str">
        <f t="shared" si="1"/>
        <v>，202305062338270069</v>
      </c>
      <c r="I13" s="4" t="e">
        <f>VLOOKUP(A13,HOP!A:U,21,0)</f>
        <v>#N/A</v>
      </c>
      <c r="J13" s="4">
        <v>5.6</v>
      </c>
    </row>
    <row r="14" s="4" customFormat="1" hidden="1" spans="1:9">
      <c r="A14" s="6">
        <v>999224075194124</v>
      </c>
      <c r="B14" s="7">
        <v>45072</v>
      </c>
      <c r="C14" s="7">
        <v>45074</v>
      </c>
      <c r="D14" s="4">
        <v>2059</v>
      </c>
      <c r="E14" s="4" t="str">
        <f>VLOOKUP(A14,HOP!A:L,12,0)</f>
        <v>2059.00</v>
      </c>
      <c r="F14" s="4" t="str">
        <f>VLOOKUP(A14,HOP!A:C,3,0)</f>
        <v>3347776</v>
      </c>
      <c r="G14" s="4">
        <f t="shared" si="0"/>
        <v>0</v>
      </c>
      <c r="H14" s="4" t="str">
        <f t="shared" si="1"/>
        <v>，3347776</v>
      </c>
      <c r="I14" s="4" t="str">
        <f>VLOOKUP(A14,HOP!A:U,21,0)</f>
        <v>直采</v>
      </c>
    </row>
    <row r="15" s="4" customFormat="1" hidden="1" spans="1:9">
      <c r="A15" s="6">
        <v>999224075880020</v>
      </c>
      <c r="B15" s="7">
        <v>45071</v>
      </c>
      <c r="C15" s="7">
        <v>45074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6">
        <v>999224090359029</v>
      </c>
      <c r="B16" s="7">
        <v>45072</v>
      </c>
      <c r="C16" s="7">
        <v>45074</v>
      </c>
      <c r="D16" s="4">
        <v>1872</v>
      </c>
      <c r="E16" s="4" t="str">
        <f>VLOOKUP(A16,HOP!A:L,12,0)</f>
        <v>1872.00</v>
      </c>
      <c r="F16" s="4" t="str">
        <f>VLOOKUP(A16,HOP!A:C,3,0)</f>
        <v>3352543</v>
      </c>
      <c r="G16" s="4">
        <f t="shared" si="0"/>
        <v>0</v>
      </c>
      <c r="H16" s="4" t="str">
        <f t="shared" si="1"/>
        <v>，3352543</v>
      </c>
      <c r="I16" s="4" t="str">
        <f>VLOOKUP(A16,HOP!A:U,21,0)</f>
        <v>直采</v>
      </c>
    </row>
    <row r="17" s="4" customFormat="1" hidden="1" spans="1:9">
      <c r="A17" s="6">
        <v>24151859305</v>
      </c>
      <c r="B17" s="7">
        <v>45071</v>
      </c>
      <c r="C17" s="7">
        <v>45074</v>
      </c>
      <c r="D17" s="4">
        <v>2995</v>
      </c>
      <c r="E17" s="4" t="str">
        <f>VLOOKUP(A17,HOP!A:L,12,0)</f>
        <v>2995.00</v>
      </c>
      <c r="F17" s="4" t="str">
        <f>VLOOKUP(A17,HOP!A:C,3,0)</f>
        <v>3374411</v>
      </c>
      <c r="G17" s="4">
        <f t="shared" si="0"/>
        <v>0</v>
      </c>
      <c r="H17" s="4" t="str">
        <f t="shared" si="1"/>
        <v>，3374411</v>
      </c>
      <c r="I17" s="4" t="str">
        <f>VLOOKUP(A17,HOP!A:U,21,0)</f>
        <v>直采</v>
      </c>
    </row>
    <row r="18" s="4" customFormat="1" hidden="1" spans="1:9">
      <c r="A18" s="6">
        <v>999224153969236</v>
      </c>
      <c r="B18" s="7">
        <v>45070</v>
      </c>
      <c r="C18" s="7">
        <v>45074</v>
      </c>
      <c r="D18" s="4">
        <v>3931</v>
      </c>
      <c r="E18" s="4" t="str">
        <f>VLOOKUP(A18,HOP!A:L,12,0)</f>
        <v>3931.00</v>
      </c>
      <c r="F18" s="4" t="str">
        <f>VLOOKUP(A18,HOP!A:C,3,0)</f>
        <v>3375096</v>
      </c>
      <c r="G18" s="4">
        <f t="shared" si="0"/>
        <v>0</v>
      </c>
      <c r="H18" s="4" t="str">
        <f t="shared" si="1"/>
        <v>，3375096</v>
      </c>
      <c r="I18" s="4" t="str">
        <f>VLOOKUP(A18,HOP!A:U,21,0)</f>
        <v>直采</v>
      </c>
    </row>
    <row r="19" s="4" customFormat="1" hidden="1" spans="1:9">
      <c r="A19" s="6">
        <v>999224177114825</v>
      </c>
      <c r="B19" s="7">
        <v>45072</v>
      </c>
      <c r="C19" s="7">
        <v>45074</v>
      </c>
      <c r="D19" s="4">
        <v>1352</v>
      </c>
      <c r="E19" s="4" t="str">
        <f>VLOOKUP(A19,HOP!A:L,12,0)</f>
        <v>1352.00</v>
      </c>
      <c r="F19" s="4" t="str">
        <f>VLOOKUP(A19,HOP!A:C,3,0)</f>
        <v>3380540</v>
      </c>
      <c r="G19" s="4">
        <f t="shared" si="0"/>
        <v>0</v>
      </c>
      <c r="H19" s="4" t="str">
        <f t="shared" si="1"/>
        <v>，3380540</v>
      </c>
      <c r="I19" s="4" t="str">
        <f>VLOOKUP(A19,HOP!A:U,21,0)</f>
        <v>直采</v>
      </c>
    </row>
    <row r="20" s="4" customFormat="1" hidden="1" spans="1:9">
      <c r="A20" s="6">
        <v>999224279317353</v>
      </c>
      <c r="B20" s="7">
        <v>45072</v>
      </c>
      <c r="C20" s="7">
        <v>45074</v>
      </c>
      <c r="D20" s="4">
        <v>1352</v>
      </c>
      <c r="E20" s="4" t="str">
        <f>VLOOKUP(A20,HOP!A:L,12,0)</f>
        <v>1352.00</v>
      </c>
      <c r="F20" s="4" t="str">
        <f>VLOOKUP(A20,HOP!A:C,3,0)</f>
        <v>3391600</v>
      </c>
      <c r="G20" s="4">
        <f t="shared" si="0"/>
        <v>0</v>
      </c>
      <c r="H20" s="4" t="str">
        <f t="shared" si="1"/>
        <v>，3391600</v>
      </c>
      <c r="I20" s="4" t="str">
        <f>VLOOKUP(A20,HOP!A:U,21,0)</f>
        <v>直采</v>
      </c>
    </row>
    <row r="21" s="4" customFormat="1" hidden="1" spans="1:9">
      <c r="A21" s="6">
        <v>999224287878437</v>
      </c>
      <c r="B21" s="7">
        <v>45072</v>
      </c>
      <c r="C21" s="7">
        <v>45074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6">
        <v>999224294348477</v>
      </c>
      <c r="B22" s="7">
        <v>45072</v>
      </c>
      <c r="C22" s="7">
        <v>45074</v>
      </c>
      <c r="D22" s="4">
        <v>1934</v>
      </c>
      <c r="E22" s="4" t="str">
        <f>VLOOKUP(A22,HOP!A:L,12,0)</f>
        <v>1934.00</v>
      </c>
      <c r="F22" s="4" t="str">
        <f>VLOOKUP(A22,HOP!A:C,3,0)</f>
        <v>3395870</v>
      </c>
      <c r="G22" s="4">
        <f t="shared" si="0"/>
        <v>0</v>
      </c>
      <c r="H22" s="4" t="str">
        <f t="shared" si="1"/>
        <v>，3395870</v>
      </c>
      <c r="I22" s="4" t="str">
        <f>VLOOKUP(A22,HOP!A:U,21,0)</f>
        <v>直采</v>
      </c>
    </row>
    <row r="23" s="4" customFormat="1" hidden="1" spans="1:9">
      <c r="A23" s="6">
        <v>999224336341674</v>
      </c>
      <c r="B23" s="7">
        <v>45072</v>
      </c>
      <c r="C23" s="7">
        <v>45074</v>
      </c>
      <c r="D23" s="4">
        <v>1560</v>
      </c>
      <c r="E23" s="4" t="str">
        <f>VLOOKUP(A23,HOP!A:L,12,0)</f>
        <v>1560.00</v>
      </c>
      <c r="F23" s="4" t="str">
        <f>VLOOKUP(A23,HOP!A:C,3,0)</f>
        <v>3403828</v>
      </c>
      <c r="G23" s="4">
        <f t="shared" si="0"/>
        <v>0</v>
      </c>
      <c r="H23" s="4" t="str">
        <f t="shared" si="1"/>
        <v>，3403828</v>
      </c>
      <c r="I23" s="4" t="str">
        <f>VLOOKUP(A23,HOP!A:U,21,0)</f>
        <v>直采</v>
      </c>
    </row>
    <row r="24" s="4" customFormat="1" spans="1:10">
      <c r="A24" s="13" t="s">
        <v>170</v>
      </c>
      <c r="B24" s="7">
        <v>45073</v>
      </c>
      <c r="C24" s="7">
        <v>45074</v>
      </c>
      <c r="D24" s="4">
        <v>501.75</v>
      </c>
      <c r="E24" s="4">
        <v>501.75</v>
      </c>
      <c r="F24" s="14" t="s">
        <v>171</v>
      </c>
      <c r="G24" s="4">
        <f t="shared" si="0"/>
        <v>0</v>
      </c>
      <c r="H24" s="4" t="str">
        <f t="shared" si="1"/>
        <v>，202305241419580021</v>
      </c>
      <c r="I24" s="4" t="e">
        <f>VLOOKUP(A24,HOP!A:U,21,0)</f>
        <v>#N/A</v>
      </c>
      <c r="J24" s="4">
        <v>5.24</v>
      </c>
    </row>
    <row r="25" s="4" customFormat="1" spans="1:10">
      <c r="A25" s="13" t="s">
        <v>172</v>
      </c>
      <c r="B25" s="7">
        <v>45073</v>
      </c>
      <c r="C25" s="7">
        <v>45074</v>
      </c>
      <c r="D25" s="4">
        <v>283.5</v>
      </c>
      <c r="E25" s="4">
        <v>283.5</v>
      </c>
      <c r="F25" s="14" t="s">
        <v>173</v>
      </c>
      <c r="G25" s="4">
        <f t="shared" si="0"/>
        <v>0</v>
      </c>
      <c r="H25" s="4" t="str">
        <f t="shared" si="1"/>
        <v>，202305251506120068</v>
      </c>
      <c r="I25" s="4" t="e">
        <f>VLOOKUP(A25,HOP!A:U,21,0)</f>
        <v>#N/A</v>
      </c>
      <c r="J25" s="4">
        <v>5.25</v>
      </c>
    </row>
    <row r="26" s="4" customFormat="1" spans="1:10">
      <c r="A26" s="13" t="s">
        <v>174</v>
      </c>
      <c r="B26" s="7">
        <v>45073</v>
      </c>
      <c r="C26" s="7">
        <v>45074</v>
      </c>
      <c r="D26" s="4">
        <v>438.9</v>
      </c>
      <c r="E26" s="4">
        <v>438.9</v>
      </c>
      <c r="F26" s="14" t="s">
        <v>175</v>
      </c>
      <c r="G26" s="4">
        <f t="shared" si="0"/>
        <v>0</v>
      </c>
      <c r="H26" s="4" t="str">
        <f t="shared" si="1"/>
        <v>，202305251537280020</v>
      </c>
      <c r="I26" s="4" t="e">
        <f>VLOOKUP(A26,HOP!A:U,21,0)</f>
        <v>#N/A</v>
      </c>
      <c r="J26" s="4">
        <v>5.25</v>
      </c>
    </row>
    <row r="27" s="4" customFormat="1" spans="1:10">
      <c r="A27" s="13" t="s">
        <v>176</v>
      </c>
      <c r="B27" s="7">
        <v>45073</v>
      </c>
      <c r="C27" s="7">
        <v>45074</v>
      </c>
      <c r="D27" s="4">
        <v>283.5</v>
      </c>
      <c r="E27" s="4">
        <v>283.5</v>
      </c>
      <c r="F27" s="14" t="s">
        <v>177</v>
      </c>
      <c r="G27" s="4">
        <f t="shared" si="0"/>
        <v>0</v>
      </c>
      <c r="H27" s="4" t="str">
        <f t="shared" si="1"/>
        <v>，202305252310540076</v>
      </c>
      <c r="I27" s="4" t="e">
        <f>VLOOKUP(A27,HOP!A:U,21,0)</f>
        <v>#N/A</v>
      </c>
      <c r="J27" s="4">
        <v>5.25</v>
      </c>
    </row>
    <row r="28" s="4" customFormat="1" hidden="1" spans="1:9">
      <c r="A28" s="6">
        <v>999224411721731</v>
      </c>
      <c r="B28" s="7">
        <v>45072</v>
      </c>
      <c r="C28" s="7">
        <v>45074</v>
      </c>
      <c r="D28" s="4">
        <v>759.9</v>
      </c>
      <c r="E28" s="4" t="str">
        <f>VLOOKUP(A28,HOP!A:L,12,0)</f>
        <v>759.90</v>
      </c>
      <c r="F28" s="4" t="str">
        <f>VLOOKUP(A28,HOP!A:C,3,0)</f>
        <v>3421247</v>
      </c>
      <c r="G28" s="4">
        <f t="shared" si="0"/>
        <v>0</v>
      </c>
      <c r="H28" s="4" t="str">
        <f t="shared" si="1"/>
        <v>，3421247</v>
      </c>
      <c r="I28" s="4" t="str">
        <f>VLOOKUP(A28,HOP!A:U,21,0)</f>
        <v>直采</v>
      </c>
    </row>
    <row r="29" s="4" customFormat="1" spans="1:10">
      <c r="A29" s="13" t="s">
        <v>178</v>
      </c>
      <c r="B29" s="7">
        <v>45073</v>
      </c>
      <c r="C29" s="7">
        <v>45074</v>
      </c>
      <c r="D29" s="4">
        <v>438.9</v>
      </c>
      <c r="E29" s="4">
        <v>438.9</v>
      </c>
      <c r="F29" s="14" t="s">
        <v>179</v>
      </c>
      <c r="G29" s="4">
        <f t="shared" si="0"/>
        <v>0</v>
      </c>
      <c r="H29" s="4" t="str">
        <f t="shared" si="1"/>
        <v>，202305261052560021</v>
      </c>
      <c r="I29" s="4" t="e">
        <f>VLOOKUP(A29,HOP!A:U,21,0)</f>
        <v>#N/A</v>
      </c>
      <c r="J29" s="4">
        <v>5.26</v>
      </c>
    </row>
    <row r="30" s="4" customFormat="1" hidden="1" spans="1:9">
      <c r="A30" s="6">
        <v>999224414031084</v>
      </c>
      <c r="B30" s="7">
        <v>45073</v>
      </c>
      <c r="C30" s="7">
        <v>45074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10">
      <c r="A31" s="13" t="s">
        <v>180</v>
      </c>
      <c r="B31" s="7">
        <v>45073</v>
      </c>
      <c r="C31" s="7">
        <v>45074</v>
      </c>
      <c r="D31" s="4">
        <v>273</v>
      </c>
      <c r="E31" s="4">
        <v>273</v>
      </c>
      <c r="F31" s="14" t="s">
        <v>181</v>
      </c>
      <c r="G31" s="4">
        <f t="shared" si="0"/>
        <v>0</v>
      </c>
      <c r="H31" s="4" t="str">
        <f t="shared" si="1"/>
        <v>，202305261059080020</v>
      </c>
      <c r="I31" s="4" t="e">
        <f>VLOOKUP(A31,HOP!A:U,21,0)</f>
        <v>#N/A</v>
      </c>
      <c r="J31" s="4">
        <v>5.26</v>
      </c>
    </row>
    <row r="32" s="4" customFormat="1" spans="1:10">
      <c r="A32" s="13" t="s">
        <v>182</v>
      </c>
      <c r="B32" s="7">
        <v>45073</v>
      </c>
      <c r="C32" s="7">
        <v>45074</v>
      </c>
      <c r="D32" s="4">
        <v>567</v>
      </c>
      <c r="E32" s="4">
        <v>567</v>
      </c>
      <c r="F32" s="14" t="s">
        <v>183</v>
      </c>
      <c r="G32" s="4">
        <f t="shared" si="0"/>
        <v>0</v>
      </c>
      <c r="H32" s="4" t="str">
        <f t="shared" si="1"/>
        <v>，202305261103040021</v>
      </c>
      <c r="I32" s="4" t="e">
        <f>VLOOKUP(A32,HOP!A:U,21,0)</f>
        <v>#N/A</v>
      </c>
      <c r="J32" s="4">
        <v>5.26</v>
      </c>
    </row>
    <row r="33" s="4" customFormat="1" hidden="1" spans="1:9">
      <c r="A33" s="6">
        <v>999224418721355</v>
      </c>
      <c r="B33" s="7">
        <v>45073</v>
      </c>
      <c r="C33" s="7">
        <v>45074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10">
      <c r="A34" s="13" t="s">
        <v>184</v>
      </c>
      <c r="B34" s="7">
        <v>45073</v>
      </c>
      <c r="C34" s="7">
        <v>45074</v>
      </c>
      <c r="D34" s="4">
        <v>292.5</v>
      </c>
      <c r="E34" s="4">
        <v>292.5</v>
      </c>
      <c r="F34" s="14" t="s">
        <v>185</v>
      </c>
      <c r="G34" s="4">
        <f t="shared" si="0"/>
        <v>0</v>
      </c>
      <c r="H34" s="4" t="str">
        <f t="shared" si="1"/>
        <v>，202305261939190076</v>
      </c>
      <c r="I34" s="4" t="e">
        <f>VLOOKUP(A34,HOP!A:U,21,0)</f>
        <v>#N/A</v>
      </c>
      <c r="J34" s="4">
        <v>5.26</v>
      </c>
    </row>
    <row r="35" s="4" customFormat="1" spans="1:10">
      <c r="A35" s="13" t="s">
        <v>186</v>
      </c>
      <c r="B35" s="7">
        <v>45073</v>
      </c>
      <c r="C35" s="7">
        <v>45074</v>
      </c>
      <c r="D35" s="4">
        <v>292.5</v>
      </c>
      <c r="E35" s="4">
        <v>292.5</v>
      </c>
      <c r="F35" s="14" t="s">
        <v>187</v>
      </c>
      <c r="G35" s="4">
        <f t="shared" si="0"/>
        <v>0</v>
      </c>
      <c r="H35" s="4" t="str">
        <f t="shared" si="1"/>
        <v>，202305262227020071</v>
      </c>
      <c r="I35" s="4" t="e">
        <f>VLOOKUP(A35,HOP!A:U,21,0)</f>
        <v>#N/A</v>
      </c>
      <c r="J35" s="4">
        <v>5.26</v>
      </c>
    </row>
    <row r="36" s="4" customFormat="1" spans="1:10">
      <c r="A36" s="13" t="s">
        <v>188</v>
      </c>
      <c r="B36" s="7">
        <v>45073</v>
      </c>
      <c r="C36" s="7">
        <v>45074</v>
      </c>
      <c r="D36" s="4">
        <v>273</v>
      </c>
      <c r="E36" s="4">
        <v>273</v>
      </c>
      <c r="F36" s="14" t="s">
        <v>189</v>
      </c>
      <c r="G36" s="4">
        <f t="shared" si="0"/>
        <v>0</v>
      </c>
      <c r="H36" s="4" t="str">
        <f t="shared" si="1"/>
        <v>，202305262245500076</v>
      </c>
      <c r="I36" s="4" t="e">
        <f>VLOOKUP(A36,HOP!A:U,21,0)</f>
        <v>#N/A</v>
      </c>
      <c r="J36" s="4">
        <v>5.26</v>
      </c>
    </row>
    <row r="37" s="4" customFormat="1" spans="1:10">
      <c r="A37" s="13" t="s">
        <v>190</v>
      </c>
      <c r="B37" s="7">
        <v>45073</v>
      </c>
      <c r="C37" s="7">
        <v>45074</v>
      </c>
      <c r="D37" s="4">
        <v>283.5</v>
      </c>
      <c r="E37" s="4">
        <v>283.5</v>
      </c>
      <c r="F37" s="14" t="s">
        <v>191</v>
      </c>
      <c r="G37" s="4">
        <f t="shared" si="0"/>
        <v>0</v>
      </c>
      <c r="H37" s="4" t="str">
        <f t="shared" si="1"/>
        <v>，202305270958310021</v>
      </c>
      <c r="I37" s="4" t="e">
        <f>VLOOKUP(A37,HOP!A:U,21,0)</f>
        <v>#N/A</v>
      </c>
      <c r="J37" s="4">
        <v>5.27</v>
      </c>
    </row>
    <row r="38" s="4" customFormat="1" spans="1:10">
      <c r="A38" s="13" t="s">
        <v>192</v>
      </c>
      <c r="B38" s="7">
        <v>45073</v>
      </c>
      <c r="C38" s="7">
        <v>45074</v>
      </c>
      <c r="D38" s="4">
        <v>283.5</v>
      </c>
      <c r="E38" s="4">
        <v>283.5</v>
      </c>
      <c r="F38" s="14" t="s">
        <v>193</v>
      </c>
      <c r="G38" s="4">
        <f t="shared" si="0"/>
        <v>0</v>
      </c>
      <c r="H38" s="4" t="str">
        <f t="shared" si="1"/>
        <v>，202305271051020025</v>
      </c>
      <c r="I38" s="4" t="e">
        <f>VLOOKUP(A38,HOP!A:U,21,0)</f>
        <v>#N/A</v>
      </c>
      <c r="J38" s="4">
        <v>5.27</v>
      </c>
    </row>
    <row r="39" s="4" customFormat="1" spans="1:10">
      <c r="A39" s="13" t="s">
        <v>194</v>
      </c>
      <c r="B39" s="7">
        <v>45073</v>
      </c>
      <c r="C39" s="7">
        <v>45074</v>
      </c>
      <c r="D39" s="4">
        <v>850.5</v>
      </c>
      <c r="E39" s="4">
        <v>850.5</v>
      </c>
      <c r="F39" s="14" t="s">
        <v>195</v>
      </c>
      <c r="G39" s="4">
        <f t="shared" si="0"/>
        <v>0</v>
      </c>
      <c r="H39" s="4" t="str">
        <f t="shared" si="1"/>
        <v>，202305271217290025</v>
      </c>
      <c r="I39" s="4" t="e">
        <f>VLOOKUP(A39,HOP!A:U,21,0)</f>
        <v>#N/A</v>
      </c>
      <c r="J39" s="4">
        <v>5.27</v>
      </c>
    </row>
    <row r="40" s="4" customFormat="1" spans="1:10">
      <c r="A40" s="13" t="s">
        <v>196</v>
      </c>
      <c r="B40" s="7">
        <v>45073</v>
      </c>
      <c r="C40" s="7">
        <v>45074</v>
      </c>
      <c r="D40" s="4">
        <v>877.8</v>
      </c>
      <c r="E40" s="4">
        <v>877.8</v>
      </c>
      <c r="F40" s="14" t="s">
        <v>197</v>
      </c>
      <c r="G40" s="4">
        <f t="shared" si="0"/>
        <v>0</v>
      </c>
      <c r="H40" s="4" t="str">
        <f t="shared" si="1"/>
        <v>，202305271611020068</v>
      </c>
      <c r="I40" s="4" t="e">
        <f>VLOOKUP(A40,HOP!A:U,21,0)</f>
        <v>#N/A</v>
      </c>
      <c r="J40" s="4">
        <v>5.27</v>
      </c>
    </row>
    <row r="42" spans="4:4">
      <c r="D42" s="4">
        <f>SUM(D2:D41)</f>
        <v>46550.35</v>
      </c>
    </row>
    <row r="49" spans="1:4">
      <c r="A49" s="4" t="s">
        <v>198</v>
      </c>
      <c r="C49" s="4">
        <v>37496.9</v>
      </c>
      <c r="D49" s="4">
        <v>41126.47</v>
      </c>
    </row>
    <row r="50" spans="1:4">
      <c r="A50" s="4" t="s">
        <v>199</v>
      </c>
      <c r="C50" s="4">
        <v>9053.45</v>
      </c>
      <c r="D50" s="4">
        <v>9929.79</v>
      </c>
    </row>
    <row r="51" spans="1:4">
      <c r="A51" s="4" t="s">
        <v>200</v>
      </c>
      <c r="C51" s="4">
        <f>SUBTOTAL(9,C49:C50)</f>
        <v>46550.35</v>
      </c>
      <c r="D51" s="4">
        <f>SUBTOTAL(9,D49:D50)</f>
        <v>51056.26</v>
      </c>
    </row>
    <row r="52" spans="1:1">
      <c r="A52" s="4" t="s">
        <v>201</v>
      </c>
    </row>
  </sheetData>
  <autoFilter ref="A1:XFD42">
    <filterColumn colId="3">
      <filters blank="1">
        <filter val="1352"/>
        <filter val="2995"/>
        <filter val="5096"/>
        <filter val="2059"/>
        <filter val="1560"/>
        <filter val="468.3"/>
        <filter val="283.5"/>
        <filter val="292.5"/>
        <filter val="850.5"/>
        <filter val="46550.35"/>
        <filter val="567"/>
        <filter val="3827"/>
        <filter val="1768"/>
        <filter val="877.8"/>
        <filter val="438.9"/>
        <filter val="759.9"/>
        <filter val="3931"/>
        <filter val="1872"/>
        <filter val="273"/>
        <filter val="574"/>
        <filter val="-574"/>
        <filter val="1934"/>
        <filter val="501.75"/>
        <filter val="1876"/>
        <filter val="3178"/>
        <filter val="301"/>
        <filter val="1986"/>
      </filters>
    </filterColumn>
    <filterColumn colId="8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202</v>
      </c>
      <c r="B1" s="2" t="s">
        <v>203</v>
      </c>
      <c r="C1" s="2" t="s">
        <v>204</v>
      </c>
      <c r="D1" s="2" t="s">
        <v>205</v>
      </c>
      <c r="E1" s="2" t="s">
        <v>13</v>
      </c>
      <c r="F1" s="2" t="s">
        <v>5</v>
      </c>
      <c r="G1" s="2" t="s">
        <v>6</v>
      </c>
      <c r="H1" s="2" t="s">
        <v>206</v>
      </c>
      <c r="I1" s="2" t="s">
        <v>207</v>
      </c>
      <c r="J1" s="2" t="s">
        <v>208</v>
      </c>
      <c r="K1" s="2" t="s">
        <v>209</v>
      </c>
      <c r="L1" s="2" t="s">
        <v>210</v>
      </c>
      <c r="M1" s="2" t="s">
        <v>211</v>
      </c>
      <c r="N1" s="2" t="s">
        <v>212</v>
      </c>
      <c r="O1" s="2" t="s">
        <v>213</v>
      </c>
      <c r="P1" s="2" t="s">
        <v>214</v>
      </c>
      <c r="Q1" s="2" t="s">
        <v>215</v>
      </c>
      <c r="R1" s="2" t="s">
        <v>216</v>
      </c>
      <c r="S1" s="2" t="s">
        <v>217</v>
      </c>
      <c r="T1" s="2" t="s">
        <v>218</v>
      </c>
      <c r="U1" s="2" t="s">
        <v>219</v>
      </c>
      <c r="V1" s="2" t="s">
        <v>220</v>
      </c>
    </row>
    <row r="2" s="1" customFormat="1" spans="1:22">
      <c r="A2" s="3">
        <v>999224411721731</v>
      </c>
      <c r="B2" s="1" t="s">
        <v>221</v>
      </c>
      <c r="C2" s="1" t="s">
        <v>222</v>
      </c>
      <c r="D2" s="1" t="s">
        <v>223</v>
      </c>
      <c r="E2" s="1" t="s">
        <v>224</v>
      </c>
      <c r="F2" s="1" t="s">
        <v>225</v>
      </c>
      <c r="G2" s="1" t="s">
        <v>226</v>
      </c>
      <c r="H2" s="1" t="s">
        <v>227</v>
      </c>
      <c r="I2" s="1" t="s">
        <v>228</v>
      </c>
      <c r="J2" s="1" t="s">
        <v>229</v>
      </c>
      <c r="K2" s="1" t="s">
        <v>228</v>
      </c>
      <c r="L2" s="1" t="s">
        <v>228</v>
      </c>
      <c r="M2" s="1" t="s">
        <v>230</v>
      </c>
      <c r="N2" s="1" t="s">
        <v>230</v>
      </c>
      <c r="O2" s="1" t="s">
        <v>231</v>
      </c>
      <c r="P2" s="1" t="s">
        <v>232</v>
      </c>
      <c r="Q2" s="1" t="s">
        <v>233</v>
      </c>
      <c r="R2" s="1" t="s">
        <v>234</v>
      </c>
      <c r="S2" s="1" t="s">
        <v>235</v>
      </c>
      <c r="T2" s="1" t="s">
        <v>236</v>
      </c>
      <c r="U2" s="1" t="s">
        <v>237</v>
      </c>
      <c r="V2" s="1" t="s">
        <v>238</v>
      </c>
    </row>
    <row r="3" s="1" customFormat="1" spans="1:22">
      <c r="A3" s="3">
        <v>999224336341674</v>
      </c>
      <c r="B3" s="1" t="s">
        <v>239</v>
      </c>
      <c r="C3" s="1" t="s">
        <v>240</v>
      </c>
      <c r="D3" s="1" t="s">
        <v>241</v>
      </c>
      <c r="E3" s="1" t="s">
        <v>242</v>
      </c>
      <c r="F3" s="1" t="s">
        <v>225</v>
      </c>
      <c r="G3" s="1" t="s">
        <v>226</v>
      </c>
      <c r="H3" s="1" t="s">
        <v>227</v>
      </c>
      <c r="I3" s="1" t="s">
        <v>243</v>
      </c>
      <c r="J3" s="1" t="s">
        <v>229</v>
      </c>
      <c r="K3" s="1" t="s">
        <v>243</v>
      </c>
      <c r="L3" s="1" t="s">
        <v>243</v>
      </c>
      <c r="M3" s="1" t="s">
        <v>230</v>
      </c>
      <c r="N3" s="1" t="s">
        <v>230</v>
      </c>
      <c r="O3" s="1" t="s">
        <v>231</v>
      </c>
      <c r="P3" s="1" t="s">
        <v>232</v>
      </c>
      <c r="Q3" s="1" t="s">
        <v>233</v>
      </c>
      <c r="R3" s="1" t="s">
        <v>244</v>
      </c>
      <c r="S3" s="1" t="s">
        <v>235</v>
      </c>
      <c r="T3" s="1" t="s">
        <v>236</v>
      </c>
      <c r="U3" s="1" t="s">
        <v>237</v>
      </c>
      <c r="V3" s="1" t="s">
        <v>238</v>
      </c>
    </row>
    <row r="4" s="1" customFormat="1" spans="1:22">
      <c r="A4" s="3">
        <v>999224294348477</v>
      </c>
      <c r="B4" s="1" t="s">
        <v>245</v>
      </c>
      <c r="C4" s="1" t="s">
        <v>246</v>
      </c>
      <c r="D4" s="1" t="s">
        <v>247</v>
      </c>
      <c r="E4" s="1" t="s">
        <v>248</v>
      </c>
      <c r="F4" s="1" t="s">
        <v>225</v>
      </c>
      <c r="G4" s="1" t="s">
        <v>226</v>
      </c>
      <c r="H4" s="1" t="s">
        <v>227</v>
      </c>
      <c r="I4" s="1" t="s">
        <v>249</v>
      </c>
      <c r="J4" s="1" t="s">
        <v>229</v>
      </c>
      <c r="K4" s="1" t="s">
        <v>249</v>
      </c>
      <c r="L4" s="1" t="s">
        <v>249</v>
      </c>
      <c r="M4" s="1" t="s">
        <v>230</v>
      </c>
      <c r="N4" s="1" t="s">
        <v>230</v>
      </c>
      <c r="O4" s="1" t="s">
        <v>231</v>
      </c>
      <c r="P4" s="1" t="s">
        <v>232</v>
      </c>
      <c r="Q4" s="1" t="s">
        <v>233</v>
      </c>
      <c r="R4" s="1" t="s">
        <v>250</v>
      </c>
      <c r="S4" s="1" t="s">
        <v>235</v>
      </c>
      <c r="T4" s="1" t="s">
        <v>236</v>
      </c>
      <c r="U4" s="1" t="s">
        <v>237</v>
      </c>
      <c r="V4" s="1" t="s">
        <v>238</v>
      </c>
    </row>
    <row r="5" s="1" customFormat="1" spans="1:22">
      <c r="A5" s="3">
        <v>999224279317353</v>
      </c>
      <c r="B5" s="1" t="s">
        <v>251</v>
      </c>
      <c r="C5" s="1" t="s">
        <v>252</v>
      </c>
      <c r="D5" s="1" t="s">
        <v>253</v>
      </c>
      <c r="E5" s="1" t="s">
        <v>254</v>
      </c>
      <c r="F5" s="1" t="s">
        <v>225</v>
      </c>
      <c r="G5" s="1" t="s">
        <v>226</v>
      </c>
      <c r="H5" s="1" t="s">
        <v>227</v>
      </c>
      <c r="I5" s="1" t="s">
        <v>255</v>
      </c>
      <c r="J5" s="1" t="s">
        <v>229</v>
      </c>
      <c r="K5" s="1" t="s">
        <v>255</v>
      </c>
      <c r="L5" s="1" t="s">
        <v>255</v>
      </c>
      <c r="M5" s="1" t="s">
        <v>230</v>
      </c>
      <c r="N5" s="1" t="s">
        <v>230</v>
      </c>
      <c r="O5" s="1" t="s">
        <v>231</v>
      </c>
      <c r="P5" s="1" t="s">
        <v>232</v>
      </c>
      <c r="Q5" s="1" t="s">
        <v>233</v>
      </c>
      <c r="R5" s="1" t="s">
        <v>256</v>
      </c>
      <c r="S5" s="1" t="s">
        <v>235</v>
      </c>
      <c r="T5" s="1" t="s">
        <v>236</v>
      </c>
      <c r="U5" s="1" t="s">
        <v>237</v>
      </c>
      <c r="V5" s="1" t="s">
        <v>238</v>
      </c>
    </row>
    <row r="6" s="1" customFormat="1" spans="1:22">
      <c r="A6" s="3">
        <v>999224177114825</v>
      </c>
      <c r="B6" s="1" t="s">
        <v>257</v>
      </c>
      <c r="C6" s="1" t="s">
        <v>258</v>
      </c>
      <c r="D6" s="1" t="s">
        <v>253</v>
      </c>
      <c r="E6" s="1" t="s">
        <v>259</v>
      </c>
      <c r="F6" s="1" t="s">
        <v>225</v>
      </c>
      <c r="G6" s="1" t="s">
        <v>226</v>
      </c>
      <c r="H6" s="1" t="s">
        <v>227</v>
      </c>
      <c r="I6" s="1" t="s">
        <v>255</v>
      </c>
      <c r="J6" s="1" t="s">
        <v>229</v>
      </c>
      <c r="K6" s="1" t="s">
        <v>255</v>
      </c>
      <c r="L6" s="1" t="s">
        <v>255</v>
      </c>
      <c r="M6" s="1" t="s">
        <v>230</v>
      </c>
      <c r="N6" s="1" t="s">
        <v>230</v>
      </c>
      <c r="O6" s="1" t="s">
        <v>231</v>
      </c>
      <c r="P6" s="1" t="s">
        <v>232</v>
      </c>
      <c r="Q6" s="1" t="s">
        <v>233</v>
      </c>
      <c r="R6" s="1" t="s">
        <v>260</v>
      </c>
      <c r="S6" s="1" t="s">
        <v>235</v>
      </c>
      <c r="T6" s="1" t="s">
        <v>236</v>
      </c>
      <c r="U6" s="1" t="s">
        <v>237</v>
      </c>
      <c r="V6" s="1" t="s">
        <v>238</v>
      </c>
    </row>
    <row r="7" s="1" customFormat="1" spans="1:22">
      <c r="A7" s="3">
        <v>999224159210364</v>
      </c>
      <c r="B7" s="1" t="s">
        <v>261</v>
      </c>
      <c r="C7" s="1" t="s">
        <v>262</v>
      </c>
      <c r="D7" s="1" t="s">
        <v>263</v>
      </c>
      <c r="E7" s="1" t="s">
        <v>264</v>
      </c>
      <c r="F7" s="1" t="s">
        <v>265</v>
      </c>
      <c r="G7" s="1" t="s">
        <v>266</v>
      </c>
      <c r="H7" s="1" t="s">
        <v>227</v>
      </c>
      <c r="I7" s="1" t="s">
        <v>267</v>
      </c>
      <c r="J7" s="1" t="s">
        <v>229</v>
      </c>
      <c r="K7" s="1" t="s">
        <v>267</v>
      </c>
      <c r="L7" s="1" t="s">
        <v>267</v>
      </c>
      <c r="M7" s="1" t="s">
        <v>230</v>
      </c>
      <c r="N7" s="1" t="s">
        <v>230</v>
      </c>
      <c r="O7" s="1" t="s">
        <v>231</v>
      </c>
      <c r="P7" s="1" t="s">
        <v>232</v>
      </c>
      <c r="Q7" s="1" t="s">
        <v>233</v>
      </c>
      <c r="R7" s="1" t="s">
        <v>268</v>
      </c>
      <c r="S7" s="1" t="s">
        <v>235</v>
      </c>
      <c r="T7" s="1" t="s">
        <v>236</v>
      </c>
      <c r="U7" s="1" t="s">
        <v>237</v>
      </c>
      <c r="V7" s="1" t="s">
        <v>238</v>
      </c>
    </row>
    <row r="8" s="1" customFormat="1" spans="1:22">
      <c r="A8" s="3">
        <v>999224158921850</v>
      </c>
      <c r="B8" s="1" t="s">
        <v>261</v>
      </c>
      <c r="C8" s="1" t="s">
        <v>269</v>
      </c>
      <c r="D8" s="1" t="s">
        <v>263</v>
      </c>
      <c r="E8" s="1" t="s">
        <v>270</v>
      </c>
      <c r="F8" s="1" t="s">
        <v>265</v>
      </c>
      <c r="G8" s="1" t="s">
        <v>266</v>
      </c>
      <c r="H8" s="1" t="s">
        <v>227</v>
      </c>
      <c r="I8" s="1" t="s">
        <v>267</v>
      </c>
      <c r="J8" s="1" t="s">
        <v>229</v>
      </c>
      <c r="K8" s="1" t="s">
        <v>267</v>
      </c>
      <c r="L8" s="1" t="s">
        <v>267</v>
      </c>
      <c r="M8" s="1" t="s">
        <v>230</v>
      </c>
      <c r="N8" s="1" t="s">
        <v>230</v>
      </c>
      <c r="O8" s="1" t="s">
        <v>231</v>
      </c>
      <c r="P8" s="1" t="s">
        <v>232</v>
      </c>
      <c r="Q8" s="1" t="s">
        <v>233</v>
      </c>
      <c r="R8" s="1" t="s">
        <v>271</v>
      </c>
      <c r="S8" s="1" t="s">
        <v>235</v>
      </c>
      <c r="T8" s="1" t="s">
        <v>236</v>
      </c>
      <c r="U8" s="1" t="s">
        <v>237</v>
      </c>
      <c r="V8" s="1" t="s">
        <v>238</v>
      </c>
    </row>
    <row r="9" s="1" customFormat="1" spans="1:22">
      <c r="A9" s="3">
        <v>999224153969236</v>
      </c>
      <c r="B9" s="1" t="s">
        <v>261</v>
      </c>
      <c r="C9" s="1" t="s">
        <v>272</v>
      </c>
      <c r="D9" s="1" t="s">
        <v>263</v>
      </c>
      <c r="E9" s="1" t="s">
        <v>273</v>
      </c>
      <c r="F9" s="1" t="s">
        <v>274</v>
      </c>
      <c r="G9" s="1" t="s">
        <v>226</v>
      </c>
      <c r="H9" s="1" t="s">
        <v>227</v>
      </c>
      <c r="I9" s="1" t="s">
        <v>275</v>
      </c>
      <c r="J9" s="1" t="s">
        <v>229</v>
      </c>
      <c r="K9" s="1" t="s">
        <v>275</v>
      </c>
      <c r="L9" s="1" t="s">
        <v>275</v>
      </c>
      <c r="M9" s="1" t="s">
        <v>230</v>
      </c>
      <c r="N9" s="1" t="s">
        <v>230</v>
      </c>
      <c r="O9" s="1" t="s">
        <v>231</v>
      </c>
      <c r="P9" s="1" t="s">
        <v>232</v>
      </c>
      <c r="Q9" s="1" t="s">
        <v>233</v>
      </c>
      <c r="R9" s="1" t="s">
        <v>276</v>
      </c>
      <c r="S9" s="1" t="s">
        <v>235</v>
      </c>
      <c r="T9" s="1" t="s">
        <v>236</v>
      </c>
      <c r="U9" s="1" t="s">
        <v>237</v>
      </c>
      <c r="V9" s="1" t="s">
        <v>238</v>
      </c>
    </row>
    <row r="10" s="1" customFormat="1" spans="1:22">
      <c r="A10" s="3">
        <v>24151859305</v>
      </c>
      <c r="B10" s="1" t="s">
        <v>261</v>
      </c>
      <c r="C10" s="1" t="s">
        <v>277</v>
      </c>
      <c r="D10" s="1" t="s">
        <v>263</v>
      </c>
      <c r="E10" s="1" t="s">
        <v>278</v>
      </c>
      <c r="F10" s="1" t="s">
        <v>221</v>
      </c>
      <c r="G10" s="1" t="s">
        <v>226</v>
      </c>
      <c r="H10" s="1" t="s">
        <v>227</v>
      </c>
      <c r="I10" s="1" t="s">
        <v>279</v>
      </c>
      <c r="J10" s="1" t="s">
        <v>229</v>
      </c>
      <c r="K10" s="1" t="s">
        <v>279</v>
      </c>
      <c r="L10" s="1" t="s">
        <v>279</v>
      </c>
      <c r="M10" s="1" t="s">
        <v>230</v>
      </c>
      <c r="N10" s="1" t="s">
        <v>230</v>
      </c>
      <c r="O10" s="1" t="s">
        <v>231</v>
      </c>
      <c r="P10" s="1" t="s">
        <v>232</v>
      </c>
      <c r="Q10" s="1" t="s">
        <v>233</v>
      </c>
      <c r="R10" s="1" t="s">
        <v>280</v>
      </c>
      <c r="S10" s="1" t="s">
        <v>235</v>
      </c>
      <c r="T10" s="1" t="s">
        <v>236</v>
      </c>
      <c r="U10" s="1" t="s">
        <v>237</v>
      </c>
      <c r="V10" s="1" t="s">
        <v>238</v>
      </c>
    </row>
    <row r="11" s="1" customFormat="1" spans="1:22">
      <c r="A11" s="3">
        <v>999224109884473</v>
      </c>
      <c r="B11" s="1" t="s">
        <v>281</v>
      </c>
      <c r="C11" s="1" t="s">
        <v>282</v>
      </c>
      <c r="D11" s="1" t="s">
        <v>247</v>
      </c>
      <c r="E11" s="1" t="s">
        <v>283</v>
      </c>
      <c r="F11" s="1" t="s">
        <v>221</v>
      </c>
      <c r="G11" s="1" t="s">
        <v>266</v>
      </c>
      <c r="H11" s="1" t="s">
        <v>227</v>
      </c>
      <c r="I11" s="1" t="s">
        <v>284</v>
      </c>
      <c r="J11" s="1" t="s">
        <v>229</v>
      </c>
      <c r="K11" s="1" t="s">
        <v>284</v>
      </c>
      <c r="L11" s="1" t="s">
        <v>284</v>
      </c>
      <c r="M11" s="1" t="s">
        <v>230</v>
      </c>
      <c r="N11" s="1" t="s">
        <v>230</v>
      </c>
      <c r="O11" s="1" t="s">
        <v>231</v>
      </c>
      <c r="P11" s="1" t="s">
        <v>232</v>
      </c>
      <c r="Q11" s="1" t="s">
        <v>233</v>
      </c>
      <c r="R11" s="1" t="s">
        <v>285</v>
      </c>
      <c r="S11" s="1" t="s">
        <v>235</v>
      </c>
      <c r="T11" s="1" t="s">
        <v>236</v>
      </c>
      <c r="U11" s="1" t="s">
        <v>237</v>
      </c>
      <c r="V11" s="1" t="s">
        <v>238</v>
      </c>
    </row>
    <row r="12" s="1" customFormat="1" spans="1:22">
      <c r="A12" s="3">
        <v>999224090359029</v>
      </c>
      <c r="B12" s="1" t="s">
        <v>286</v>
      </c>
      <c r="C12" s="1" t="s">
        <v>287</v>
      </c>
      <c r="D12" s="1" t="s">
        <v>247</v>
      </c>
      <c r="E12" s="1" t="s">
        <v>288</v>
      </c>
      <c r="F12" s="1" t="s">
        <v>225</v>
      </c>
      <c r="G12" s="1" t="s">
        <v>226</v>
      </c>
      <c r="H12" s="1" t="s">
        <v>227</v>
      </c>
      <c r="I12" s="1" t="s">
        <v>289</v>
      </c>
      <c r="J12" s="1" t="s">
        <v>229</v>
      </c>
      <c r="K12" s="1" t="s">
        <v>289</v>
      </c>
      <c r="L12" s="1" t="s">
        <v>289</v>
      </c>
      <c r="M12" s="1" t="s">
        <v>230</v>
      </c>
      <c r="N12" s="1" t="s">
        <v>230</v>
      </c>
      <c r="O12" s="1" t="s">
        <v>231</v>
      </c>
      <c r="P12" s="1" t="s">
        <v>232</v>
      </c>
      <c r="Q12" s="1" t="s">
        <v>233</v>
      </c>
      <c r="R12" s="1" t="s">
        <v>290</v>
      </c>
      <c r="S12" s="1" t="s">
        <v>235</v>
      </c>
      <c r="T12" s="1" t="s">
        <v>236</v>
      </c>
      <c r="U12" s="1" t="s">
        <v>237</v>
      </c>
      <c r="V12" s="1" t="s">
        <v>238</v>
      </c>
    </row>
    <row r="13" s="1" customFormat="1" spans="1:22">
      <c r="A13" s="3">
        <v>999224083896589</v>
      </c>
      <c r="B13" s="1" t="s">
        <v>286</v>
      </c>
      <c r="C13" s="1" t="s">
        <v>291</v>
      </c>
      <c r="D13" s="1" t="s">
        <v>247</v>
      </c>
      <c r="E13" s="1" t="s">
        <v>292</v>
      </c>
      <c r="F13" s="1" t="s">
        <v>274</v>
      </c>
      <c r="G13" s="1" t="s">
        <v>266</v>
      </c>
      <c r="H13" s="1" t="s">
        <v>227</v>
      </c>
      <c r="I13" s="1" t="s">
        <v>293</v>
      </c>
      <c r="J13" s="1" t="s">
        <v>229</v>
      </c>
      <c r="K13" s="1" t="s">
        <v>293</v>
      </c>
      <c r="L13" s="1" t="s">
        <v>293</v>
      </c>
      <c r="M13" s="1" t="s">
        <v>230</v>
      </c>
      <c r="N13" s="1" t="s">
        <v>230</v>
      </c>
      <c r="O13" s="1" t="s">
        <v>231</v>
      </c>
      <c r="P13" s="1" t="s">
        <v>232</v>
      </c>
      <c r="Q13" s="1" t="s">
        <v>233</v>
      </c>
      <c r="R13" s="1" t="s">
        <v>294</v>
      </c>
      <c r="S13" s="1" t="s">
        <v>235</v>
      </c>
      <c r="T13" s="1" t="s">
        <v>236</v>
      </c>
      <c r="U13" s="1" t="s">
        <v>237</v>
      </c>
      <c r="V13" s="1" t="s">
        <v>238</v>
      </c>
    </row>
    <row r="14" s="1" customFormat="1" spans="1:22">
      <c r="A14" s="3">
        <v>999224075194124</v>
      </c>
      <c r="B14" s="1" t="s">
        <v>295</v>
      </c>
      <c r="C14" s="1" t="s">
        <v>296</v>
      </c>
      <c r="D14" s="1" t="s">
        <v>263</v>
      </c>
      <c r="E14" s="1" t="s">
        <v>297</v>
      </c>
      <c r="F14" s="1" t="s">
        <v>225</v>
      </c>
      <c r="G14" s="1" t="s">
        <v>226</v>
      </c>
      <c r="H14" s="1" t="s">
        <v>227</v>
      </c>
      <c r="I14" s="1" t="s">
        <v>298</v>
      </c>
      <c r="J14" s="1" t="s">
        <v>229</v>
      </c>
      <c r="K14" s="1" t="s">
        <v>298</v>
      </c>
      <c r="L14" s="1" t="s">
        <v>298</v>
      </c>
      <c r="M14" s="1" t="s">
        <v>230</v>
      </c>
      <c r="N14" s="1" t="s">
        <v>230</v>
      </c>
      <c r="O14" s="1" t="s">
        <v>231</v>
      </c>
      <c r="P14" s="1" t="s">
        <v>232</v>
      </c>
      <c r="Q14" s="1" t="s">
        <v>233</v>
      </c>
      <c r="R14" s="1" t="s">
        <v>299</v>
      </c>
      <c r="S14" s="1" t="s">
        <v>235</v>
      </c>
      <c r="T14" s="1" t="s">
        <v>236</v>
      </c>
      <c r="U14" s="1" t="s">
        <v>237</v>
      </c>
      <c r="V14" s="1" t="s">
        <v>238</v>
      </c>
    </row>
    <row r="15" s="1" customFormat="1" spans="1:22">
      <c r="A15" s="3">
        <v>999223798136446</v>
      </c>
      <c r="B15" s="1" t="s">
        <v>300</v>
      </c>
      <c r="C15" s="1" t="s">
        <v>301</v>
      </c>
      <c r="D15" s="1" t="s">
        <v>247</v>
      </c>
      <c r="E15" s="1" t="s">
        <v>302</v>
      </c>
      <c r="F15" s="1" t="s">
        <v>225</v>
      </c>
      <c r="G15" s="1" t="s">
        <v>226</v>
      </c>
      <c r="H15" s="1" t="s">
        <v>227</v>
      </c>
      <c r="I15" s="1" t="s">
        <v>303</v>
      </c>
      <c r="J15" s="1" t="s">
        <v>229</v>
      </c>
      <c r="K15" s="1" t="s">
        <v>303</v>
      </c>
      <c r="L15" s="1" t="s">
        <v>303</v>
      </c>
      <c r="M15" s="1" t="s">
        <v>230</v>
      </c>
      <c r="N15" s="1" t="s">
        <v>230</v>
      </c>
      <c r="O15" s="1" t="s">
        <v>231</v>
      </c>
      <c r="P15" s="1" t="s">
        <v>232</v>
      </c>
      <c r="Q15" s="1" t="s">
        <v>233</v>
      </c>
      <c r="R15" s="1" t="s">
        <v>304</v>
      </c>
      <c r="S15" s="1" t="s">
        <v>235</v>
      </c>
      <c r="T15" s="1" t="s">
        <v>236</v>
      </c>
      <c r="U15" s="1" t="s">
        <v>237</v>
      </c>
      <c r="V15" s="1" t="s">
        <v>238</v>
      </c>
    </row>
    <row r="16" s="1" customFormat="1" spans="1:22">
      <c r="A16" s="3">
        <v>999223749900747</v>
      </c>
      <c r="B16" s="1" t="s">
        <v>305</v>
      </c>
      <c r="C16" s="1" t="s">
        <v>306</v>
      </c>
      <c r="D16" s="1" t="s">
        <v>247</v>
      </c>
      <c r="E16" s="1" t="s">
        <v>307</v>
      </c>
      <c r="F16" s="1" t="s">
        <v>265</v>
      </c>
      <c r="G16" s="1" t="s">
        <v>266</v>
      </c>
      <c r="H16" s="1" t="s">
        <v>227</v>
      </c>
      <c r="I16" s="1" t="s">
        <v>308</v>
      </c>
      <c r="J16" s="1" t="s">
        <v>229</v>
      </c>
      <c r="K16" s="1" t="s">
        <v>308</v>
      </c>
      <c r="L16" s="1" t="s">
        <v>308</v>
      </c>
      <c r="M16" s="1" t="s">
        <v>230</v>
      </c>
      <c r="N16" s="1" t="s">
        <v>230</v>
      </c>
      <c r="O16" s="1" t="s">
        <v>231</v>
      </c>
      <c r="P16" s="1" t="s">
        <v>232</v>
      </c>
      <c r="Q16" s="1" t="s">
        <v>233</v>
      </c>
      <c r="R16" s="1" t="s">
        <v>309</v>
      </c>
      <c r="S16" s="1" t="s">
        <v>235</v>
      </c>
      <c r="T16" s="1" t="s">
        <v>236</v>
      </c>
      <c r="U16" s="1" t="s">
        <v>237</v>
      </c>
      <c r="V16" s="1" t="s">
        <v>238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2023-06-12T01:24:00Z</dcterms:created>
  <dcterms:modified xsi:type="dcterms:W3CDTF">2023-06-21T09:13:23Z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C94E2302552B455AB6F3A152C27D951A_12</vt:lpwstr>
  </property>
  <property fmtid="{D5CDD505-2E9C-101B-9397-08002B2CF9AE}" pid="3" name="KSOProductBuildVer">
    <vt:lpwstr>2052-11.1.0.14309</vt:lpwstr>
  </property>
</Properties>
</file>