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<sst xmlns="http://schemas.openxmlformats.org/spreadsheetml/2006/main" count="145" uniqueCount="97">
  <si>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</si>
  <si>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</si>
  <si>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</si>
  <si>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</si>
  <si>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</si>
  <si>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</si>
  <si>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</si>
  <si>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</si>
  <si>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</si>
  <si>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</si>
  <si>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</si>
  <si>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</si>
  <si>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</si>
  <si>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</si>
  <si>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</si>
  <si>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</si>
  <si>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</si>
  <si>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</si>
  <si>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</si>
  <si>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</si>
  <si>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</si>
  <si>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</si>
  <si>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</si>
  <si>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</si>
  <si>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</si>
  <si>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999224611059924	</t>
  </si>
  <si>
    <t>Ctrip</t>
  </si>
  <si>
    <t>正常</t>
  </si>
  <si>
    <t>[武汉]城市便捷酒店(武汉螃蟹岬地铁站店)(71637482)</t>
  </si>
  <si>
    <t>特惠大床房&lt;双人入住&gt;&lt;内宾&gt;&lt;预付&gt;&lt;无早&gt;</t>
  </si>
  <si>
    <t>CNY</t>
  </si>
  <si>
    <t>许入化</t>
  </si>
  <si>
    <t>CA11323230621CNY</t>
  </si>
  <si>
    <t>未提现</t>
  </si>
  <si>
    <t>携程开票</t>
  </si>
  <si>
    <t xml:space="preserve">3464526	</t>
  </si>
  <si>
    <t xml:space="preserve">	</t>
  </si>
  <si>
    <t>取消</t>
  </si>
  <si>
    <t xml:space="preserve">999224854446711	</t>
  </si>
  <si>
    <t>[武汉]轻住酒店·新界度假(85212405)</t>
  </si>
  <si>
    <t>豪华商务大床房&lt;双人入住&gt;&lt;内宾&gt;&lt;预付&gt;&lt;无早&gt;</t>
  </si>
  <si>
    <t>程超</t>
  </si>
  <si>
    <t>CA11323230623CNY</t>
  </si>
  <si>
    <t xml:space="preserve">3525538	</t>
  </si>
  <si>
    <t xml:space="preserve">1670745499189153819	</t>
  </si>
  <si>
    <t xml:space="preserve">999224889231636	</t>
  </si>
  <si>
    <t>[东莞]轻住酒店·莲峰精选(莲峰路长安万达店)(85212441)</t>
  </si>
  <si>
    <t>尊享大床房&lt;双人入住&gt;&lt;内宾&gt;&lt;预付&gt;&lt;无早&gt;</t>
  </si>
  <si>
    <t>李舒昌</t>
  </si>
  <si>
    <t>CA11323230625CNY</t>
  </si>
  <si>
    <t xml:space="preserve">3534656	</t>
  </si>
  <si>
    <t xml:space="preserve">1671492838388437032	</t>
  </si>
  <si>
    <t>，</t>
  </si>
  <si>
    <t>A230625101547481</t>
  </si>
  <si>
    <t>CNY / HKD 当前参考汇率: 1.085286478</t>
  </si>
  <si>
    <t>总计： 241.9 CNY/
262.53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</si>
  <si>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</si>
  <si>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</si>
  <si>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</si>
  <si>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</si>
  <si>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</si>
  <si>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</si>
  <si>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</si>
  <si>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</si>
  <si>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</si>
  <si>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</si>
  <si>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</si>
  <si>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</si>
  <si>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</si>
  <si>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</si>
  <si>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</si>
  <si>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</si>
  <si>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</si>
  <si>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</si>
  <si>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</si>
  <si>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2023-06-21</t>
  </si>
  <si>
    <t>3534656</t>
  </si>
  <si>
    <t>轻住酒店·莲峰精选(莲峰路长安万达店)</t>
  </si>
  <si>
    <t>2023-06-22</t>
  </si>
  <si>
    <t>退房日月结</t>
  </si>
  <si>
    <t>93.83</t>
  </si>
  <si>
    <t>RMB</t>
  </si>
  <si>
    <t>0</t>
  </si>
  <si>
    <t>0.00</t>
  </si>
  <si>
    <t>携程汇智国内直连</t>
  </si>
  <si>
    <t>1861</t>
  </si>
  <si>
    <t>2023-06-21 20:18:43</t>
  </si>
  <si>
    <t>否</t>
  </si>
  <si>
    <t>汇智国际旅游发展有限公司</t>
  </si>
  <si>
    <t>直连</t>
  </si>
  <si>
    <t>中国</t>
  </si>
  <si>
    <t>2023-06-19</t>
  </si>
  <si>
    <t>3525538</t>
  </si>
  <si>
    <t>轻住酒店·新界度假</t>
  </si>
  <si>
    <t>2023-06-20</t>
  </si>
  <si>
    <t>148.07</t>
  </si>
  <si>
    <t>2023-06-19 18:49:03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</si>
</sst>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152400</xdr:colOff>
      <xdr:row>46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925175" cy="5391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45094</v>
      </c>
      <c r="G2" s="6">
        <v>45095</v>
      </c>
      <c r="H2" s="4">
        <v>1</v>
      </c>
      <c r="I2" s="4">
        <v>1</v>
      </c>
      <c r="J2" s="4">
        <v>1</v>
      </c>
      <c r="K2" s="4" t="s">
        <v>30</v>
      </c>
      <c r="L2" s="4">
        <v>211.15</v>
      </c>
      <c r="M2" s="4">
        <v>211.15</v>
      </c>
      <c r="N2" s="4" t="s">
        <v>31</v>
      </c>
      <c r="O2" s="4" t="s">
        <v>32</v>
      </c>
      <c r="P2" s="4" t="s">
        <v>33</v>
      </c>
      <c r="Q2" s="4">
        <v>0</v>
      </c>
      <c r="R2" s="7">
        <v>45082</v>
      </c>
      <c r="S2" s="6">
        <v>45098</v>
      </c>
      <c r="T2" s="4" t="s">
        <v>34</v>
      </c>
      <c r="U2" s="4">
        <v>211.15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45094</v>
      </c>
      <c r="G3" s="6">
        <v>45095</v>
      </c>
      <c r="H3" s="4">
        <v>1</v>
      </c>
      <c r="I3" s="4">
        <v>1</v>
      </c>
      <c r="J3" s="4">
        <v>1</v>
      </c>
      <c r="K3" s="4" t="s">
        <v>30</v>
      </c>
      <c r="L3" s="4">
        <v>-211.15</v>
      </c>
      <c r="M3" s="4">
        <v>-211.15</v>
      </c>
      <c r="N3" s="4" t="s">
        <v>31</v>
      </c>
      <c r="O3" s="4" t="s">
        <v>32</v>
      </c>
      <c r="P3" s="4" t="s">
        <v>33</v>
      </c>
      <c r="Q3" s="4">
        <v>0</v>
      </c>
      <c r="R3" s="7">
        <v>45082</v>
      </c>
      <c r="S3" s="6">
        <v>45098</v>
      </c>
      <c r="T3" s="4" t="s">
        <v>34</v>
      </c>
      <c r="U3" s="4">
        <v>-211.15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45096</v>
      </c>
      <c r="G4" s="6">
        <v>45097</v>
      </c>
      <c r="H4" s="4">
        <v>1</v>
      </c>
      <c r="I4" s="4">
        <v>1</v>
      </c>
      <c r="J4" s="4">
        <v>1</v>
      </c>
      <c r="K4" s="4" t="s">
        <v>30</v>
      </c>
      <c r="L4" s="4">
        <v>148.07</v>
      </c>
      <c r="M4" s="4">
        <v>148.07</v>
      </c>
      <c r="N4" s="4" t="s">
        <v>41</v>
      </c>
      <c r="O4" s="4" t="s">
        <v>42</v>
      </c>
      <c r="P4" s="4" t="s">
        <v>33</v>
      </c>
      <c r="Q4" s="4">
        <v>0</v>
      </c>
      <c r="R4" s="7">
        <v>45096.0000115741</v>
      </c>
      <c r="S4" s="6">
        <v>45100</v>
      </c>
      <c r="T4" s="4" t="s">
        <v>34</v>
      </c>
      <c r="U4" s="4">
        <v>148.07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45098</v>
      </c>
      <c r="G5" s="6">
        <v>45099</v>
      </c>
      <c r="H5" s="4">
        <v>1</v>
      </c>
      <c r="I5" s="4">
        <v>1</v>
      </c>
      <c r="J5" s="4">
        <v>1</v>
      </c>
      <c r="K5" s="4" t="s">
        <v>30</v>
      </c>
      <c r="L5" s="4">
        <v>93.83</v>
      </c>
      <c r="M5" s="4">
        <v>93.83</v>
      </c>
      <c r="N5" s="4" t="s">
        <v>48</v>
      </c>
      <c r="O5" s="4" t="s">
        <v>49</v>
      </c>
      <c r="P5" s="4" t="s">
        <v>33</v>
      </c>
      <c r="Q5" s="4">
        <v>0</v>
      </c>
      <c r="R5" s="7">
        <v>45098.0000115741</v>
      </c>
      <c r="S5" s="6">
        <v>45102</v>
      </c>
      <c r="T5" s="4" t="s">
        <v>34</v>
      </c>
      <c r="U5" s="4">
        <v>93.83</v>
      </c>
      <c r="V5" s="4">
        <v>0</v>
      </c>
      <c r="W5" s="4">
        <v>0</v>
      </c>
      <c r="X5" s="4" t="s">
        <v>50</v>
      </c>
      <c r="Y5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hidden="1" spans="1:9">
      <c r="A2" s="5">
        <v>999224611059924</v>
      </c>
      <c r="B2" s="6">
        <v>45094</v>
      </c>
      <c r="C2" s="6">
        <v>45095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999224854446711</v>
      </c>
      <c r="B3" s="6">
        <v>45096</v>
      </c>
      <c r="C3" s="6">
        <v>45097</v>
      </c>
      <c r="D3" s="4">
        <v>148.07</v>
      </c>
      <c r="E3" s="4" t="str">
        <f>VLOOKUP(A3,HOP!A:L,12,0)</f>
        <v>148.07</v>
      </c>
      <c r="F3" s="4" t="str">
        <f>VLOOKUP(A3,HOP!A:C,3,0)</f>
        <v>3525538</v>
      </c>
      <c r="G3" s="4">
        <f>D3-E3</f>
        <v>0</v>
      </c>
      <c r="H3" s="4" t="str">
        <f>$H$1&amp;F3</f>
        <v>，3525538</v>
      </c>
      <c r="I3" s="4" t="str">
        <f>VLOOKUP(A3,HOP!A:U,21,0)</f>
        <v>直连</v>
      </c>
    </row>
    <row r="4" s="4" customFormat="1" spans="1:9">
      <c r="A4" s="5">
        <v>999224889231636</v>
      </c>
      <c r="B4" s="6">
        <v>45098</v>
      </c>
      <c r="C4" s="6">
        <v>45099</v>
      </c>
      <c r="D4" s="4">
        <v>93.83</v>
      </c>
      <c r="E4" s="4" t="str">
        <f>VLOOKUP(A4,HOP!A:L,12,0)</f>
        <v>93.83</v>
      </c>
      <c r="F4" s="4" t="str">
        <f>VLOOKUP(A4,HOP!A:C,3,0)</f>
        <v>3534656</v>
      </c>
      <c r="G4" s="4">
        <f>D4-E4</f>
        <v>0</v>
      </c>
      <c r="H4" s="4" t="str">
        <f>$H$1&amp;F4</f>
        <v>，3534656</v>
      </c>
      <c r="I4" s="4" t="str">
        <f>VLOOKUP(A4,HOP!A:U,21,0)</f>
        <v>直连</v>
      </c>
    </row>
    <row r="6" spans="4:4">
      <c r="D6" s="4">
        <f>SUM(D2:D5)</f>
        <v>241.9</v>
      </c>
    </row>
    <row r="11" spans="1:1">
      <c r="A11" s="4" t="s">
        <v>53</v>
      </c>
    </row>
    <row r="12" spans="1:1">
      <c r="A12" s="4" t="s">
        <v>54</v>
      </c>
    </row>
    <row r="13" spans="1:1">
      <c r="A13" s="4" t="s">
        <v>55</v>
      </c>
    </row>
  </sheetData>
  <autoFilter ref="A1:XFD6">
    <filterColumn colId="3">
      <filters blank="1">
        <filter val="93.83"/>
        <filter val="148.07"/>
        <filter val="241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999224889231636</v>
      </c>
      <c r="B2" s="1" t="s">
        <v>75</v>
      </c>
      <c r="C2" s="1" t="s">
        <v>76</v>
      </c>
      <c r="D2" s="1" t="s">
        <v>77</v>
      </c>
      <c r="E2" s="1" t="s">
        <v>48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999224854446711</v>
      </c>
      <c r="B3" s="1" t="s">
        <v>91</v>
      </c>
      <c r="C3" s="1" t="s">
        <v>92</v>
      </c>
      <c r="D3" s="1" t="s">
        <v>93</v>
      </c>
      <c r="E3" s="1" t="s">
        <v>41</v>
      </c>
      <c r="F3" s="1" t="s">
        <v>91</v>
      </c>
      <c r="G3" s="1" t="s">
        <v>94</v>
      </c>
      <c r="H3" s="1" t="s">
        <v>79</v>
      </c>
      <c r="I3" s="1" t="s">
        <v>95</v>
      </c>
      <c r="J3" s="1" t="s">
        <v>81</v>
      </c>
      <c r="K3" s="1" t="s">
        <v>95</v>
      </c>
      <c r="L3" s="1" t="s">
        <v>95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96</v>
      </c>
      <c r="S3" s="1" t="s">
        <v>87</v>
      </c>
      <c r="T3" s="1" t="s">
        <v>88</v>
      </c>
      <c r="U3" s="1" t="s">
        <v>89</v>
      </c>
      <c r="V3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2023-06-25T02:12:18Z</dcterms:created>
  <dcterms:modified xsi:type="dcterms:W3CDTF">2023-06-25T02:17:05Z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755BE4C27B0443D094863AE40B3698DC_12</vt:lpwstr>
  </property>
  <property fmtid="{D5CDD505-2E9C-101B-9397-08002B2CF9AE}" pid="3" name="KSOProductBuildVer">
    <vt:lpwstr>2052-11.1.0.14309</vt:lpwstr>
  </property>
</Properties>
</file>