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USD!$1:$47</definedName>
  </definedNames>
  <calcPr calcId="144525"/>
</workbook>
</file>

<file path=xl/sharedStrings.xml><?xml version="1.0" encoding="utf-8"?>
<sst xmlns="http://schemas.openxmlformats.org/spreadsheetml/2006/main" count="1526" uniqueCount="557">
  <si>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</si>
  <si>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</si>
  <si>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</si>
  <si>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</si>
  <si>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</si>
  <si>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</si>
  <si>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</si>
  <si>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</si>
  <si>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</si>
  <si>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</si>
  <si>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</si>
  <si>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</si>
  <si>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</si>
  <si>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</si>
  <si>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</si>
  <si>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</si>
  <si>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</si>
  <si>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</si>
  <si>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</si>
  <si>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</si>
  <si>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</si>
  <si>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</si>
  <si>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</si>
  <si>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</si>
  <si>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</si>
  <si>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999223551993391	</t>
  </si>
  <si>
    <t>Ctrip</t>
  </si>
  <si>
    <t>正常</t>
  </si>
  <si>
    <t>[乔治市]槟城东方大酒店 (槟城对抗新冠肺炎认证)(Eastern &amp; Oriental Hotel (PenangFightCovid-19 Certified))(40742058)</t>
  </si>
  <si>
    <t>转角套房&lt;2人入住&gt;&lt;不退款&gt;</t>
  </si>
  <si>
    <t>USD</t>
  </si>
  <si>
    <t>Wang/Yi</t>
  </si>
  <si>
    <t>CA5326230622USD</t>
  </si>
  <si>
    <t>未提现</t>
  </si>
  <si>
    <t>携程开票</t>
  </si>
  <si>
    <t xml:space="preserve">3209452	</t>
  </si>
  <si>
    <t xml:space="preserve">1489620100	</t>
  </si>
  <si>
    <t xml:space="preserve">999223733110535	</t>
  </si>
  <si>
    <t>[檀香山]威基基海滩阿洛希拉尼酒店('Alohilani Resort Waikiki Beach)(37200143)</t>
  </si>
  <si>
    <t>标准两张大床房&lt;2人入住&gt;&lt;不退款&gt;</t>
  </si>
  <si>
    <t>Afghani/Brittany Francesca</t>
  </si>
  <si>
    <t xml:space="preserve">3246069	</t>
  </si>
  <si>
    <t xml:space="preserve">	</t>
  </si>
  <si>
    <t xml:space="preserve">999223996414077	</t>
  </si>
  <si>
    <t>[湄林]拉雅古迹酒店(Raya Heritage)(44694548)</t>
  </si>
  <si>
    <t>套房(带露台)&lt;2人入住&gt;&lt;不退款&gt;</t>
  </si>
  <si>
    <t>CAI/ZHEMIN,GAO/LIMENG,ZHANG/LIRONG,Lin/You</t>
  </si>
  <si>
    <t xml:space="preserve">3324105	</t>
  </si>
  <si>
    <t xml:space="preserve">21194	</t>
  </si>
  <si>
    <t xml:space="preserve">999224647256651	</t>
  </si>
  <si>
    <t>[八打灵再也]皇家朱兰白沙罗酒店(Royale Chulan Damansara)(37225853)</t>
  </si>
  <si>
    <t>高级房&lt;2人入住&gt;&lt;不退款&gt;</t>
  </si>
  <si>
    <t>TAN/SHUANG</t>
  </si>
  <si>
    <t xml:space="preserve">3473809	</t>
  </si>
  <si>
    <t xml:space="preserve">621321	</t>
  </si>
  <si>
    <t xml:space="preserve">999224674549576	</t>
  </si>
  <si>
    <t>[曼谷]曼谷林布兰套房酒店(Rembrandt Hotel and Suites Bangkok)(44800781)</t>
  </si>
  <si>
    <t>高级房&lt;1&gt;&lt;2人入住&gt;&lt;不退款&gt;</t>
  </si>
  <si>
    <t>LIN/YIHUNG,LIN/YANNUO</t>
  </si>
  <si>
    <t xml:space="preserve">3478311	</t>
  </si>
  <si>
    <t xml:space="preserve">125870006	</t>
  </si>
  <si>
    <t xml:space="preserve">999224740296696	</t>
  </si>
  <si>
    <t>W/THOMAS</t>
  </si>
  <si>
    <t xml:space="preserve">3496167	</t>
  </si>
  <si>
    <t xml:space="preserve"> 622069	</t>
  </si>
  <si>
    <t xml:space="preserve">999224740547963	</t>
  </si>
  <si>
    <t>Chee/Heidi Mei-Vern</t>
  </si>
  <si>
    <t xml:space="preserve">3496351	</t>
  </si>
  <si>
    <t xml:space="preserve">622077	</t>
  </si>
  <si>
    <t xml:space="preserve">999224746338911	</t>
  </si>
  <si>
    <t>[苏梅岛]诺拉布里温泉度假酒店(Nora Buri Resort &amp; Spa)(44800321)</t>
  </si>
  <si>
    <t>豪华山坡海景房&lt;2人入住&gt;&lt;不退款&gt;&lt;早餐&gt;</t>
  </si>
  <si>
    <t>DASH/DURGAKINKAR,DASH/DURGAKINKAR</t>
  </si>
  <si>
    <t xml:space="preserve">3499193	</t>
  </si>
  <si>
    <t xml:space="preserve">89354	</t>
  </si>
  <si>
    <t xml:space="preserve">999224790874767	</t>
  </si>
  <si>
    <t>[曼谷]曼谷阿玛瑞廊曼机场酒店(Amari Don Muang Airport Bangkok)(37214923)</t>
  </si>
  <si>
    <t>豪华特大床房&lt;2人入住&gt;&lt;不退款&gt;</t>
  </si>
  <si>
    <t>Phummanao/Duenpen</t>
  </si>
  <si>
    <t xml:space="preserve">3508768	</t>
  </si>
  <si>
    <t xml:space="preserve">7155680	</t>
  </si>
  <si>
    <t xml:space="preserve">999224799264537	</t>
  </si>
  <si>
    <t>ITHNIN/NORFADILAH,SAAD/FAHISZAM</t>
  </si>
  <si>
    <t xml:space="preserve">3510517	</t>
  </si>
  <si>
    <t xml:space="preserve"> 622787	</t>
  </si>
  <si>
    <t xml:space="preserve">999224800226145	</t>
  </si>
  <si>
    <t>[首尔]三井酒店(Hotel Samjung)(37236514)</t>
  </si>
  <si>
    <t>标准双床房&lt;2人入住&gt;&lt;不退款&gt;</t>
  </si>
  <si>
    <t>HU/HAOYU</t>
  </si>
  <si>
    <t xml:space="preserve">3510762	</t>
  </si>
  <si>
    <t xml:space="preserve">23048531	</t>
  </si>
  <si>
    <t xml:space="preserve">999224814275316	</t>
  </si>
  <si>
    <t>[梳邦再也]双威舄湖酒店（原双威克里奥酒店）(Sunway Lagoon Hotel , Formerly Sunway Clio Hotel)(39663959)</t>
  </si>
  <si>
    <t>豪华加大客房&lt;2人入住&gt;&lt;不退款&gt;</t>
  </si>
  <si>
    <t>NIK REDZAUDDIN/NIK NURUL IWANI</t>
  </si>
  <si>
    <t xml:space="preserve">3514094	</t>
  </si>
  <si>
    <t xml:space="preserve">282353883	</t>
  </si>
  <si>
    <t xml:space="preserve">999224828776695	</t>
  </si>
  <si>
    <t>[哥打巴鲁]大宏酒店(Grand Riverview Hotel)(44803400)</t>
  </si>
  <si>
    <t>尊贵房&lt;2人入住&gt;&lt;不退款&gt;&lt;早餐&gt;</t>
  </si>
  <si>
    <t>HASHIM/MOHD HAPIDZAL</t>
  </si>
  <si>
    <t xml:space="preserve">3518851	</t>
  </si>
  <si>
    <t xml:space="preserve">247981	</t>
  </si>
  <si>
    <t xml:space="preserve">18516399509	</t>
  </si>
  <si>
    <t>[乔治市]槟城亚美尼亚街传统酒店(Armenian Street Heritage Hotel Penang)(37230017)</t>
  </si>
  <si>
    <t>高级家庭房&lt;2人入住&gt;&lt;不退款&gt;</t>
  </si>
  <si>
    <t>PO/DODY</t>
  </si>
  <si>
    <t>CA5326230623USD</t>
  </si>
  <si>
    <t>取消</t>
  </si>
  <si>
    <t xml:space="preserve">999223244286310	</t>
  </si>
  <si>
    <t>[阿纳海姆]阿纳海姆希尔顿酒店(Hilton Anaheim)(37201260)</t>
  </si>
  <si>
    <t>特大床房&lt;2人入住&gt;&lt;不退款&gt;</t>
  </si>
  <si>
    <t>YOO/SEUGJIN,LEE/JUNGAE</t>
  </si>
  <si>
    <t xml:space="preserve">3151036	</t>
  </si>
  <si>
    <t xml:space="preserve">999224742620506	</t>
  </si>
  <si>
    <t>[曼谷]曼谷萨通雅诗阁酒店(Ascott Sathorn Bangkok)(44793528)</t>
  </si>
  <si>
    <t>一卧室行政公寓房&lt;2人入住&gt;&lt;不退款&gt;</t>
  </si>
  <si>
    <t>DONG/ANDI,JIANG/LIWEN</t>
  </si>
  <si>
    <t xml:space="preserve">3497329	</t>
  </si>
  <si>
    <t xml:space="preserve">9371644	</t>
  </si>
  <si>
    <t xml:space="preserve">999224745110474	</t>
  </si>
  <si>
    <t>[新加坡]新加坡史各士皇族酒店(Royal Plaza on Scotts)(37230830)</t>
  </si>
  <si>
    <t>ZHENG/RUIQI</t>
  </si>
  <si>
    <t xml:space="preserve">3498658	</t>
  </si>
  <si>
    <t xml:space="preserve">3653477	</t>
  </si>
  <si>
    <t xml:space="preserve">999224822651175	</t>
  </si>
  <si>
    <t>[马卡蒂]阿尔法公寓式酒店 (多用途酒店)(The Alpha Suites (Multi-use Hotel))(44696032)</t>
  </si>
  <si>
    <t>两卧套房&lt;2人入住&gt;&lt;不退款&gt;</t>
  </si>
  <si>
    <t>DELA CRUZ/ELMO HUMADY</t>
  </si>
  <si>
    <t xml:space="preserve">3516620	</t>
  </si>
  <si>
    <t xml:space="preserve">169406	</t>
  </si>
  <si>
    <t xml:space="preserve">999224842141730	</t>
  </si>
  <si>
    <t>[曼谷]隆齐格兰德中心点酒店(Grande Centre Point Hotel Ploenchit)(37207258)</t>
  </si>
  <si>
    <t>高级阳台房&lt;2人入住&gt;&lt;不退款&gt;</t>
  </si>
  <si>
    <t>yoonjung/choi</t>
  </si>
  <si>
    <t xml:space="preserve">3522828	</t>
  </si>
  <si>
    <t xml:space="preserve">211922	</t>
  </si>
  <si>
    <t xml:space="preserve">999224478034669	</t>
  </si>
  <si>
    <t>MATSUSHITA/SUMITO</t>
  </si>
  <si>
    <t>CA5326230624USD</t>
  </si>
  <si>
    <t xml:space="preserve">3437325	</t>
  </si>
  <si>
    <t xml:space="preserve">3646489	</t>
  </si>
  <si>
    <t xml:space="preserve">999224567852536	</t>
  </si>
  <si>
    <t>LEE/YOUNGJUN</t>
  </si>
  <si>
    <t xml:space="preserve">3454238	</t>
  </si>
  <si>
    <t xml:space="preserve">125601756	</t>
  </si>
  <si>
    <t xml:space="preserve">999224736883889	</t>
  </si>
  <si>
    <t>[吉隆坡]吉隆坡柏威年酒店 · 悦榕管理(Pavilion Hotel Kuala Lumpur Managed by Banyan Tree)(40759685)</t>
  </si>
  <si>
    <t>至尊绿洲房&lt;2人入住&gt;&lt;不退款&gt;&lt;早餐&gt;</t>
  </si>
  <si>
    <t>CHAI/YIN HOW</t>
  </si>
  <si>
    <t xml:space="preserve">3495122	</t>
  </si>
  <si>
    <t xml:space="preserve">243744	</t>
  </si>
  <si>
    <t xml:space="preserve">999224744631990	</t>
  </si>
  <si>
    <t>豪华房&lt;2人入住&gt;&lt;不退款&gt;</t>
  </si>
  <si>
    <t>LOH/CHOUDE</t>
  </si>
  <si>
    <t xml:space="preserve">3498442	</t>
  </si>
  <si>
    <t xml:space="preserve">622175	</t>
  </si>
  <si>
    <t xml:space="preserve">999224750289566	</t>
  </si>
  <si>
    <t>JOHARI/NURUL IZYANI</t>
  </si>
  <si>
    <t xml:space="preserve">3499848	</t>
  </si>
  <si>
    <t xml:space="preserve">622339	</t>
  </si>
  <si>
    <t xml:space="preserve">999224765036949	</t>
  </si>
  <si>
    <t>SUN/XIANG,ZHANG/YIXIN</t>
  </si>
  <si>
    <t xml:space="preserve">3502181	</t>
  </si>
  <si>
    <t xml:space="preserve">7155205	</t>
  </si>
  <si>
    <t xml:space="preserve">999224780305041	</t>
  </si>
  <si>
    <t>[哥打京那巴鲁]和谐酒店-1婆罗洲哥打京那巴鲁(Tune Hotel - 1Borneo Kota Kinabalu)(39055416)</t>
  </si>
  <si>
    <t>双人房&lt;2人入住&gt;&lt;不退款&gt;</t>
  </si>
  <si>
    <t>IBRAHIM/NABILA,TAMSIL/IBRAHIM</t>
  </si>
  <si>
    <t xml:space="preserve">3506294	</t>
  </si>
  <si>
    <t xml:space="preserve">135844	</t>
  </si>
  <si>
    <t xml:space="preserve">999224802355573	</t>
  </si>
  <si>
    <t>[哥打京那巴鲁]亚庇凯城酒店(Promenade Hotel Kota Kinabalu)(37202485)</t>
  </si>
  <si>
    <t>MOHD AZMIN/MOHD KHUSAIRIE</t>
  </si>
  <si>
    <t xml:space="preserve">3511361	</t>
  </si>
  <si>
    <t xml:space="preserve">RB796E	</t>
  </si>
  <si>
    <t xml:space="preserve">999224809797392	</t>
  </si>
  <si>
    <t>CHWA/CHEE WOON</t>
  </si>
  <si>
    <t xml:space="preserve">3512659	</t>
  </si>
  <si>
    <t xml:space="preserve">RB79AB	</t>
  </si>
  <si>
    <t xml:space="preserve">999224862224362	</t>
  </si>
  <si>
    <t>ALNASSER/FAHIM</t>
  </si>
  <si>
    <t xml:space="preserve">3527505	</t>
  </si>
  <si>
    <t xml:space="preserve">212028	</t>
  </si>
  <si>
    <t xml:space="preserve">999224862737756	</t>
  </si>
  <si>
    <t>[马巴拉卡特]美多利娱乐场酒店(Midori Clark Hotel and Casino)(37206351)</t>
  </si>
  <si>
    <t>高级房&lt;2人入住&gt;&lt;不退款&gt;&lt;早餐&gt;</t>
  </si>
  <si>
    <t>Fernandez/Joel,Fernandez/Joel</t>
  </si>
  <si>
    <t xml:space="preserve">3527546	</t>
  </si>
  <si>
    <t xml:space="preserve">161961	</t>
  </si>
  <si>
    <t xml:space="preserve">999224863637594	</t>
  </si>
  <si>
    <t>CHUA/KHOON WONG</t>
  </si>
  <si>
    <t xml:space="preserve">3527654	</t>
  </si>
  <si>
    <t xml:space="preserve">212038	</t>
  </si>
  <si>
    <t xml:space="preserve">999224680307463	</t>
  </si>
  <si>
    <t>Magana/Alex</t>
  </si>
  <si>
    <t>CA5326230625USD</t>
  </si>
  <si>
    <t xml:space="preserve">3479939	</t>
  </si>
  <si>
    <t xml:space="preserve">999224742444336	</t>
  </si>
  <si>
    <t>LAU/KAH HUI</t>
  </si>
  <si>
    <t xml:space="preserve">3497239	</t>
  </si>
  <si>
    <t xml:space="preserve">622086	</t>
  </si>
  <si>
    <t xml:space="preserve">999224742446519	</t>
  </si>
  <si>
    <t>ASHOK/ANIRUDH,SO PRAVINCHANDRA/HIMANSHU SHAH</t>
  </si>
  <si>
    <t xml:space="preserve">3497240	</t>
  </si>
  <si>
    <t xml:space="preserve">622147	</t>
  </si>
  <si>
    <t xml:space="preserve">999224743867284	</t>
  </si>
  <si>
    <t>[曼谷]曼谷野餐酒店 - 兰南(Picnic Hotel Bangkok - Rang Nam)(37226714)</t>
  </si>
  <si>
    <t>标准房&lt;1&gt;&lt;2人入住&gt;&lt;不退款&gt;</t>
  </si>
  <si>
    <t>ZUO/DAN,WU/BIJUN</t>
  </si>
  <si>
    <t xml:space="preserve">3498048	</t>
  </si>
  <si>
    <t xml:space="preserve">234420	</t>
  </si>
  <si>
    <t xml:space="preserve">999224745365730	</t>
  </si>
  <si>
    <t>[普吉岛]皇家普吉城市酒店(Royal Phuket City Hotel)(37244062)</t>
  </si>
  <si>
    <t>kim/eunseong,kim/eunseong</t>
  </si>
  <si>
    <t xml:space="preserve">3498730	</t>
  </si>
  <si>
    <t xml:space="preserve">130601	</t>
  </si>
  <si>
    <t xml:space="preserve">999224769675089	</t>
  </si>
  <si>
    <t>[吉隆坡]铂尔曼吉隆坡城市中心大酒店(Pullman Kuala Lumpur City Centre Hotel &amp; Residences)(40721671)</t>
  </si>
  <si>
    <t>尊享豪华房&lt;2人入住&gt;&lt;不退款&gt;</t>
  </si>
  <si>
    <t>MO/XIU GEN</t>
  </si>
  <si>
    <t xml:space="preserve">3503339	</t>
  </si>
  <si>
    <t xml:space="preserve">949792	</t>
  </si>
  <si>
    <t xml:space="preserve">999224814024806	</t>
  </si>
  <si>
    <t>[乔治市]槟城乔治敦图恩酒店(Tune Hotel Georgetown Penang)(39035338)</t>
  </si>
  <si>
    <t>大床房&lt;2人入住&gt;&lt;不退款&gt;</t>
  </si>
  <si>
    <t>Moideen/Nabhan</t>
  </si>
  <si>
    <t xml:space="preserve">3513962	</t>
  </si>
  <si>
    <t xml:space="preserve">138742	</t>
  </si>
  <si>
    <t xml:space="preserve">999224815918134	</t>
  </si>
  <si>
    <t>[曼谷]曼谷兰卡斯特 - SHA Extra Plus 认证(Lancaster Bangkok)(37203773)</t>
  </si>
  <si>
    <t>豪华特大床房&lt;2人入住&gt;&lt;不退款&gt;&lt;早餐&gt;</t>
  </si>
  <si>
    <t>HU/HANFENG,WU/SHUOYUN,SI/JIANJUN,YAO/QIN</t>
  </si>
  <si>
    <t xml:space="preserve">3514722	</t>
  </si>
  <si>
    <t xml:space="preserve">290404	</t>
  </si>
  <si>
    <t xml:space="preserve">999224840663142	</t>
  </si>
  <si>
    <t>甄选至尊豪华房&lt;2人入住&gt;&lt;不退款&gt;&lt;早餐&gt;</t>
  </si>
  <si>
    <t>YEOH/LI SONG</t>
  </si>
  <si>
    <t xml:space="preserve">3522139	</t>
  </si>
  <si>
    <t xml:space="preserve">950764	</t>
  </si>
  <si>
    <t xml:space="preserve">999224842274101	</t>
  </si>
  <si>
    <t>[曼谷]素坤逸S33精品酒店(S33 Compact Sukhumvit Hotel)(37225655)</t>
  </si>
  <si>
    <t>豪华双人房 (M)&lt;2人入住&gt;&lt;不退款&gt;&lt;早餐&gt;</t>
  </si>
  <si>
    <t>ZHANG/OSCAR FEIYANG</t>
  </si>
  <si>
    <t xml:space="preserve">3522902	</t>
  </si>
  <si>
    <t xml:space="preserve">-30883069	</t>
  </si>
  <si>
    <t xml:space="preserve">999224858399056	</t>
  </si>
  <si>
    <t>[Batu Buruk]报春花海滩酒店(Primula Beach Hotel)(44803498)</t>
  </si>
  <si>
    <t>豪华双床房&lt;2人入住&gt;&lt;不退款&gt;&lt;早餐&gt;</t>
  </si>
  <si>
    <t>Mohd Jamil/Nurul Fathiah,Mohd Jamil/Nurul Fathiah</t>
  </si>
  <si>
    <t xml:space="preserve">3527377	</t>
  </si>
  <si>
    <t xml:space="preserve">127325	</t>
  </si>
  <si>
    <t xml:space="preserve">999224861579022	</t>
  </si>
  <si>
    <t>ABDULLAH/NORAZMI</t>
  </si>
  <si>
    <t xml:space="preserve">3527463	</t>
  </si>
  <si>
    <t xml:space="preserve">248035	</t>
  </si>
  <si>
    <t xml:space="preserve">999224881585425	</t>
  </si>
  <si>
    <t>LUA/CHUNCHIN</t>
  </si>
  <si>
    <t xml:space="preserve">3532095	</t>
  </si>
  <si>
    <t xml:space="preserve">623666	</t>
  </si>
  <si>
    <t xml:space="preserve">999224690986845	</t>
  </si>
  <si>
    <t>CNY</t>
  </si>
  <si>
    <t>CA5326230622CNY</t>
  </si>
  <si>
    <t>，</t>
  </si>
  <si>
    <t>A230625103035481</t>
  </si>
  <si>
    <t>A230625103137481</t>
  </si>
  <si>
    <t>USD / HKD 当前参考汇率: 7.83019</t>
  </si>
  <si>
    <t>总计：9424.98 USD/
73799.38 HKD</t>
  </si>
  <si>
    <t xml:space="preserve">特殊要求:此单是3473809订单的收款单 </t>
  </si>
  <si>
    <t>3473809 出入帐不变，另建工单收款200RMB</t>
  </si>
  <si>
    <t>补款单单号999224690986845</t>
  </si>
  <si>
    <t>A230625102818481</t>
  </si>
  <si>
    <t>CNY / HKD 当前参考汇率: 1.085286478</t>
  </si>
  <si>
    <t>总计： 200 CNY/
217.06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</si>
  <si>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</si>
  <si>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</si>
  <si>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</si>
  <si>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</si>
  <si>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</si>
  <si>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</si>
  <si>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</si>
  <si>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</si>
  <si>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</si>
  <si>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</si>
  <si>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</si>
  <si>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</si>
  <si>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</si>
  <si>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</si>
  <si>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</si>
  <si>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</si>
  <si>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</si>
  <si>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</si>
  <si>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</si>
  <si>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2023-03-18</t>
  </si>
  <si>
    <t>3151036</t>
  </si>
  <si>
    <t>阿纳海姆希尔顿酒店</t>
  </si>
  <si>
    <t>YOO SEUGJIN,LEE JUNGAE</t>
  </si>
  <si>
    <t>2023-06-18</t>
  </si>
  <si>
    <t>2023-06-20</t>
  </si>
  <si>
    <t>退房日周结</t>
  </si>
  <si>
    <t>2789.90</t>
  </si>
  <si>
    <t>404.00</t>
  </si>
  <si>
    <t>0</t>
  </si>
  <si>
    <t>0.00</t>
  </si>
  <si>
    <t>携程盛景国际直连</t>
  </si>
  <si>
    <t>01.010677</t>
  </si>
  <si>
    <t>2023-03-18 16:19:30</t>
  </si>
  <si>
    <t>否</t>
  </si>
  <si>
    <t>汇智国际旅游发展有限公司</t>
  </si>
  <si>
    <t>直连</t>
  </si>
  <si>
    <t>美国</t>
  </si>
  <si>
    <t>2023-04-08</t>
  </si>
  <si>
    <t>3209452</t>
  </si>
  <si>
    <t>槟城东方大酒店</t>
  </si>
  <si>
    <t>Wang Yi</t>
  </si>
  <si>
    <t>2023-06-19</t>
  </si>
  <si>
    <t>2349.22</t>
  </si>
  <si>
    <t>341.00</t>
  </si>
  <si>
    <t>2023-04-08 19:48:34</t>
  </si>
  <si>
    <t>马来西亚</t>
  </si>
  <si>
    <t>2023-04-19</t>
  </si>
  <si>
    <t>3246069</t>
  </si>
  <si>
    <t>阿洛希拉尼威基基海滩度假村</t>
  </si>
  <si>
    <t>Afghani Brittany Francesca</t>
  </si>
  <si>
    <t>2023-06-15</t>
  </si>
  <si>
    <t>8134.57</t>
  </si>
  <si>
    <t>1180.00</t>
  </si>
  <si>
    <t>2023-04-19 12:02:20</t>
  </si>
  <si>
    <t>2023-05-04</t>
  </si>
  <si>
    <t>3324105</t>
  </si>
  <si>
    <t>拉雅古迹酒店 (SHA Extra Plus)</t>
  </si>
  <si>
    <t>CAI ZHEMIN,GAO LIMENG,ZHANG LIRONG,Lin You</t>
  </si>
  <si>
    <t>2023-06-16</t>
  </si>
  <si>
    <t>9612.33</t>
  </si>
  <si>
    <t>1386.00</t>
  </si>
  <si>
    <t>2023-05-05 11:16:05</t>
  </si>
  <si>
    <t>直采</t>
  </si>
  <si>
    <t>泰国</t>
  </si>
  <si>
    <t>2023-05-30</t>
  </si>
  <si>
    <t>3437325</t>
  </si>
  <si>
    <t>新加坡史各士皇族酒店</t>
  </si>
  <si>
    <t>MATSUSHITA SUMITO</t>
  </si>
  <si>
    <t>2023-06-21</t>
  </si>
  <si>
    <t>4105.46</t>
  </si>
  <si>
    <t>579.00</t>
  </si>
  <si>
    <t>2023-05-30 09:57:32</t>
  </si>
  <si>
    <t>新加坡</t>
  </si>
  <si>
    <t>2023-06-02</t>
  </si>
  <si>
    <t>3454238</t>
  </si>
  <si>
    <t>曼谷瑞博朗得酒店</t>
  </si>
  <si>
    <t>LEE YOUNGJUN</t>
  </si>
  <si>
    <t>2023-06-17</t>
  </si>
  <si>
    <t>1366.41</t>
  </si>
  <si>
    <t>192.00</t>
  </si>
  <si>
    <t>2023-06-03 17:01:11</t>
  </si>
  <si>
    <t>2023-06-08</t>
  </si>
  <si>
    <t>3478311</t>
  </si>
  <si>
    <t>LIN YIHUNG,LIN YANNUO</t>
  </si>
  <si>
    <t>985.83</t>
  </si>
  <si>
    <t>138.00</t>
  </si>
  <si>
    <t>2023-06-09 10:25:25</t>
  </si>
  <si>
    <t>2023-06-09</t>
  </si>
  <si>
    <t>3479939</t>
  </si>
  <si>
    <t>Magana Alex</t>
  </si>
  <si>
    <t>2023-06-22</t>
  </si>
  <si>
    <t>4151.23</t>
  </si>
  <si>
    <t>582.00</t>
  </si>
  <si>
    <t>2023-06-09 08:11:20</t>
  </si>
  <si>
    <t>2023-06-12</t>
  </si>
  <si>
    <t>3495122</t>
  </si>
  <si>
    <t>吉隆坡柏威年酒店 · 悦榕庄管理</t>
  </si>
  <si>
    <t>CHAI YIN HOW</t>
  </si>
  <si>
    <t>1101.00</t>
  </si>
  <si>
    <t>153.99</t>
  </si>
  <si>
    <t>2023-06-14 13:48:41</t>
  </si>
  <si>
    <t>3496167</t>
  </si>
  <si>
    <t>吉隆坡白沙罗皇家朱兰酒店</t>
  </si>
  <si>
    <t>W THOMAS</t>
  </si>
  <si>
    <t>2023-06-14</t>
  </si>
  <si>
    <t>3589.91</t>
  </si>
  <si>
    <t>502.10</t>
  </si>
  <si>
    <t>2023-06-13 11:13:05</t>
  </si>
  <si>
    <t>3496351</t>
  </si>
  <si>
    <t>Chee Heidi Mei-Vern</t>
  </si>
  <si>
    <t>344.98</t>
  </si>
  <si>
    <t>48.25</t>
  </si>
  <si>
    <t>2023-06-13 11:17:50</t>
  </si>
  <si>
    <t>2023-06-13</t>
  </si>
  <si>
    <t>3497239</t>
  </si>
  <si>
    <t>LAU KAH HUI</t>
  </si>
  <si>
    <t>771.60</t>
  </si>
  <si>
    <t>107.70</t>
  </si>
  <si>
    <t>2023-06-13 11:31:38</t>
  </si>
  <si>
    <t>3497240</t>
  </si>
  <si>
    <t>ASHOK ANIRUDH,SO PRAVINCHANDRA HIMANSHU SHAH</t>
  </si>
  <si>
    <t>2023-06-13 12:17:43</t>
  </si>
  <si>
    <t>3497329</t>
  </si>
  <si>
    <t>曼谷萨通雅诗阁酒店</t>
  </si>
  <si>
    <t>DONG ANDI,JIANG LIWEN</t>
  </si>
  <si>
    <t>1333.99</t>
  </si>
  <si>
    <t>186.20</t>
  </si>
  <si>
    <t>2023-06-14 08:00:39</t>
  </si>
  <si>
    <t>3498048</t>
  </si>
  <si>
    <t>曼谷野餐酒店曼谷</t>
  </si>
  <si>
    <t>ZUO DAN,WU BIJUN</t>
  </si>
  <si>
    <t>229.97</t>
  </si>
  <si>
    <t>32.10</t>
  </si>
  <si>
    <t>2023-06-13 13:13:41</t>
  </si>
  <si>
    <t>3498442</t>
  </si>
  <si>
    <t>LOH CHOUDE</t>
  </si>
  <si>
    <t>2134.96</t>
  </si>
  <si>
    <t>298.00</t>
  </si>
  <si>
    <t>2023-06-13 13:01:19</t>
  </si>
  <si>
    <t>3498658</t>
  </si>
  <si>
    <t>ZHENG RUIQI</t>
  </si>
  <si>
    <t>1404.99</t>
  </si>
  <si>
    <t>196.11</t>
  </si>
  <si>
    <t>2023-06-13 16:02:58</t>
  </si>
  <si>
    <t>3498730</t>
  </si>
  <si>
    <t>皇家普吉城市酒店(SHA Plus+)</t>
  </si>
  <si>
    <t>kim eunseong,kim eunseong</t>
  </si>
  <si>
    <t>312.01</t>
  </si>
  <si>
    <t>43.55</t>
  </si>
  <si>
    <t>2023-06-13 13:47:53</t>
  </si>
  <si>
    <t>3499193</t>
  </si>
  <si>
    <t>诺拉布里温泉度假酒店 (SHA Plus+)</t>
  </si>
  <si>
    <t>DASH DURGAKINKAR,DASH DURGAKINKAR</t>
  </si>
  <si>
    <t>836.00</t>
  </si>
  <si>
    <t>116.69</t>
  </si>
  <si>
    <t>2023-06-14 12:45:33</t>
  </si>
  <si>
    <t>3499848</t>
  </si>
  <si>
    <t>JOHARI NURUL IZYANI</t>
  </si>
  <si>
    <t>349.98</t>
  </si>
  <si>
    <t>48.85</t>
  </si>
  <si>
    <t>2023-06-13 19:00:13</t>
  </si>
  <si>
    <t>3502181</t>
  </si>
  <si>
    <t>曼谷廊曼机场阿玛瑞酒店</t>
  </si>
  <si>
    <t>SUN XIANG,ZHANG YIXIN</t>
  </si>
  <si>
    <t>504.03</t>
  </si>
  <si>
    <t>70.24</t>
  </si>
  <si>
    <t>2023-06-14 15:31:39</t>
  </si>
  <si>
    <t>3503339</t>
  </si>
  <si>
    <t>铂尔曼吉隆坡城市中心大酒店</t>
  </si>
  <si>
    <t>MO XIU GEN</t>
  </si>
  <si>
    <t>2096.98</t>
  </si>
  <si>
    <t>292.23</t>
  </si>
  <si>
    <t>2023-06-15 16:14:06</t>
  </si>
  <si>
    <t>3506294</t>
  </si>
  <si>
    <t>和谐酒店-1婆罗洲哥打京那巴鲁</t>
  </si>
  <si>
    <t>IBRAHIM NABILA,TAMSIL IBRAHIM</t>
  </si>
  <si>
    <t>136.01</t>
  </si>
  <si>
    <t>18.98</t>
  </si>
  <si>
    <t>2023-06-15 11:34:00</t>
  </si>
  <si>
    <t>3508768</t>
  </si>
  <si>
    <t>Phummanao Duenpen</t>
  </si>
  <si>
    <t>503.97</t>
  </si>
  <si>
    <t>70.33</t>
  </si>
  <si>
    <t>2023-06-15 21:00:39</t>
  </si>
  <si>
    <t>3510517</t>
  </si>
  <si>
    <t>ITHNIN NORFADILAH,SAAD FAHISZAM</t>
  </si>
  <si>
    <t>770.07</t>
  </si>
  <si>
    <t>107.66</t>
  </si>
  <si>
    <t>2023-06-16 11:38:06</t>
  </si>
  <si>
    <t>3510762</t>
  </si>
  <si>
    <t>首尔三井酒店</t>
  </si>
  <si>
    <t>HU HAOYU</t>
  </si>
  <si>
    <t>547.98</t>
  </si>
  <si>
    <t>76.61</t>
  </si>
  <si>
    <t>2023-06-17 08:20:57</t>
  </si>
  <si>
    <t>韩国</t>
  </si>
  <si>
    <t>3511361</t>
  </si>
  <si>
    <t>亚庇凯城酒店</t>
  </si>
  <si>
    <t>MOHD AZMIN MOHD KHUSAIRIE</t>
  </si>
  <si>
    <t>384.03</t>
  </si>
  <si>
    <t>53.69</t>
  </si>
  <si>
    <t>2023-06-16 20:58:02</t>
  </si>
  <si>
    <t>3512659</t>
  </si>
  <si>
    <t>CHWA CHEE WOON</t>
  </si>
  <si>
    <t>2023-06-17 09:43:55</t>
  </si>
  <si>
    <t>3513962</t>
  </si>
  <si>
    <t>槟城市途恩酒店</t>
  </si>
  <si>
    <t>Moideen Nabhan</t>
  </si>
  <si>
    <t>139.97</t>
  </si>
  <si>
    <t>19.59</t>
  </si>
  <si>
    <t>2023-06-17 04:28:33</t>
  </si>
  <si>
    <t>3514094</t>
  </si>
  <si>
    <t>双威克里奥酒店</t>
  </si>
  <si>
    <t>NIK REDZAUDDIN NIK NURUL IWANI</t>
  </si>
  <si>
    <t>546.01</t>
  </si>
  <si>
    <t>76.42</t>
  </si>
  <si>
    <t>2023-06-17 18:06:07</t>
  </si>
  <si>
    <t>3514722</t>
  </si>
  <si>
    <t>曼谷兰开斯特</t>
  </si>
  <si>
    <t>HU HANFENG,WU SHUOYUN,SI JIANJUN,YAO QIN</t>
  </si>
  <si>
    <t>2839.92</t>
  </si>
  <si>
    <t>397.48</t>
  </si>
  <si>
    <t>2023-06-18 13:51:35</t>
  </si>
  <si>
    <t>3516620</t>
  </si>
  <si>
    <t>阿尔法公寓式酒店</t>
  </si>
  <si>
    <t>DELA CRUZ ELMO HUMADY</t>
  </si>
  <si>
    <t>2163.02</t>
  </si>
  <si>
    <t>302.74</t>
  </si>
  <si>
    <t>2023-06-18 09:39:02</t>
  </si>
  <si>
    <t>菲律宾</t>
  </si>
  <si>
    <t>3518851</t>
  </si>
  <si>
    <t>大宏酒店</t>
  </si>
  <si>
    <t>HASHIM MOHD HAPIDZAL</t>
  </si>
  <si>
    <t>306.03</t>
  </si>
  <si>
    <t>42.83</t>
  </si>
  <si>
    <t>2023-06-18 08:15:28</t>
  </si>
  <si>
    <t>3522139</t>
  </si>
  <si>
    <t>YEOH LI SONG</t>
  </si>
  <si>
    <t>1529.95</t>
  </si>
  <si>
    <t>214.12</t>
  </si>
  <si>
    <t>2023-06-19 07:50:10</t>
  </si>
  <si>
    <t>3522828</t>
  </si>
  <si>
    <t>曼谷奔齐中心大酒店</t>
  </si>
  <si>
    <t>yoonjung choi</t>
  </si>
  <si>
    <t>610.99</t>
  </si>
  <si>
    <t>85.51</t>
  </si>
  <si>
    <t>2023-06-19 09:46:08</t>
  </si>
  <si>
    <t>3522902</t>
  </si>
  <si>
    <t>素坤逸S33精品酒店</t>
  </si>
  <si>
    <t>ZHANG OSCAR FEIYANG</t>
  </si>
  <si>
    <t>720.03</t>
  </si>
  <si>
    <t>100.77</t>
  </si>
  <si>
    <t>2023-06-19 08:12:03</t>
  </si>
  <si>
    <t>3527377</t>
  </si>
  <si>
    <t>报春花海滩酒店</t>
  </si>
  <si>
    <t>Mohd Jamil Nurul Fathiah,Mohd Jamil Nurul Fathiah</t>
  </si>
  <si>
    <t>386.96</t>
  </si>
  <si>
    <t>53.90</t>
  </si>
  <si>
    <t>2023-06-20 08:35:14</t>
  </si>
  <si>
    <t>3527463</t>
  </si>
  <si>
    <t>ABDULLAH NORAZMI</t>
  </si>
  <si>
    <t>305.98</t>
  </si>
  <si>
    <t>42.62</t>
  </si>
  <si>
    <t>2023-06-20 08:22:53</t>
  </si>
  <si>
    <t>3527505</t>
  </si>
  <si>
    <t>ALNASSER FAHIM</t>
  </si>
  <si>
    <t>611.03</t>
  </si>
  <si>
    <t>85.11</t>
  </si>
  <si>
    <t>2023-06-20 08:49:03</t>
  </si>
  <si>
    <t>3527546</t>
  </si>
  <si>
    <t>美多利娱乐场酒店</t>
  </si>
  <si>
    <t>Fernandez Joel,Fernandez Joel</t>
  </si>
  <si>
    <t>852.97</t>
  </si>
  <si>
    <t>118.81</t>
  </si>
  <si>
    <t>2023-06-20 09:10:55</t>
  </si>
  <si>
    <t>3527654</t>
  </si>
  <si>
    <t>CHUA KHOON WONG</t>
  </si>
  <si>
    <t>2023-06-20 10:19:19</t>
  </si>
  <si>
    <t>3532095</t>
  </si>
  <si>
    <t>LUA CHUNCHIN</t>
  </si>
  <si>
    <t>355.03</t>
  </si>
  <si>
    <t>49.30</t>
  </si>
  <si>
    <t>2023-06-21 10:10:55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</si>
</sst>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15</xdr:col>
      <xdr:colOff>257175</xdr:colOff>
      <xdr:row>85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258300"/>
          <a:ext cx="110585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15</xdr:col>
      <xdr:colOff>438150</xdr:colOff>
      <xdr:row>42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12109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45095</v>
      </c>
      <c r="G2" s="6">
        <v>45096</v>
      </c>
      <c r="H2" s="4">
        <v>1</v>
      </c>
      <c r="I2" s="4">
        <v>1</v>
      </c>
      <c r="J2" s="4">
        <v>1</v>
      </c>
      <c r="K2" s="4" t="s">
        <v>30</v>
      </c>
      <c r="L2" s="4">
        <v>341</v>
      </c>
      <c r="M2" s="4">
        <v>341</v>
      </c>
      <c r="N2" s="4" t="s">
        <v>31</v>
      </c>
      <c r="O2" s="4" t="s">
        <v>32</v>
      </c>
      <c r="P2" s="4" t="s">
        <v>33</v>
      </c>
      <c r="Q2" s="4">
        <v>0</v>
      </c>
      <c r="R2" s="7">
        <v>45024</v>
      </c>
      <c r="S2" s="6">
        <v>45099</v>
      </c>
      <c r="T2" s="4" t="s">
        <v>34</v>
      </c>
      <c r="U2" s="4">
        <v>341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45092</v>
      </c>
      <c r="G3" s="6">
        <v>45096</v>
      </c>
      <c r="H3" s="4">
        <v>1</v>
      </c>
      <c r="I3" s="4">
        <v>4</v>
      </c>
      <c r="J3" s="4">
        <v>4</v>
      </c>
      <c r="K3" s="4" t="s">
        <v>30</v>
      </c>
      <c r="L3" s="4">
        <v>1180</v>
      </c>
      <c r="M3" s="4">
        <v>1180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45035</v>
      </c>
      <c r="S3" s="6">
        <v>45099</v>
      </c>
      <c r="T3" s="4" t="s">
        <v>34</v>
      </c>
      <c r="U3" s="4">
        <v>1180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45093</v>
      </c>
      <c r="G4" s="6">
        <v>45096</v>
      </c>
      <c r="H4" s="4">
        <v>2</v>
      </c>
      <c r="I4" s="4">
        <v>3</v>
      </c>
      <c r="J4" s="4">
        <v>6</v>
      </c>
      <c r="K4" s="4" t="s">
        <v>30</v>
      </c>
      <c r="L4" s="4">
        <v>1386</v>
      </c>
      <c r="M4" s="4">
        <v>1386</v>
      </c>
      <c r="N4" s="4" t="s">
        <v>46</v>
      </c>
      <c r="O4" s="4" t="s">
        <v>32</v>
      </c>
      <c r="P4" s="4" t="s">
        <v>33</v>
      </c>
      <c r="Q4" s="4">
        <v>0</v>
      </c>
      <c r="R4" s="7">
        <v>45050</v>
      </c>
      <c r="S4" s="6">
        <v>45099</v>
      </c>
      <c r="T4" s="4" t="s">
        <v>34</v>
      </c>
      <c r="U4" s="4">
        <v>1386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45089</v>
      </c>
      <c r="G5" s="6">
        <v>45096</v>
      </c>
      <c r="H5" s="4">
        <v>1</v>
      </c>
      <c r="I5" s="4">
        <v>7</v>
      </c>
      <c r="J5" s="4">
        <v>7</v>
      </c>
      <c r="K5" s="4" t="s">
        <v>30</v>
      </c>
      <c r="L5" s="4">
        <v>364</v>
      </c>
      <c r="M5" s="4">
        <v>364</v>
      </c>
      <c r="N5" s="4" t="s">
        <v>52</v>
      </c>
      <c r="O5" s="4" t="s">
        <v>32</v>
      </c>
      <c r="P5" s="4" t="s">
        <v>33</v>
      </c>
      <c r="Q5" s="4">
        <v>0</v>
      </c>
      <c r="R5" s="7">
        <v>45084</v>
      </c>
      <c r="S5" s="6">
        <v>45099</v>
      </c>
      <c r="T5" s="4" t="s">
        <v>34</v>
      </c>
      <c r="U5" s="4">
        <v>364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45093</v>
      </c>
      <c r="G6" s="6">
        <v>45096</v>
      </c>
      <c r="H6" s="4">
        <v>1</v>
      </c>
      <c r="I6" s="4">
        <v>3</v>
      </c>
      <c r="J6" s="4">
        <v>3</v>
      </c>
      <c r="K6" s="4" t="s">
        <v>30</v>
      </c>
      <c r="L6" s="4">
        <v>138</v>
      </c>
      <c r="M6" s="4">
        <v>138</v>
      </c>
      <c r="N6" s="4" t="s">
        <v>58</v>
      </c>
      <c r="O6" s="4" t="s">
        <v>32</v>
      </c>
      <c r="P6" s="4" t="s">
        <v>33</v>
      </c>
      <c r="Q6" s="4">
        <v>0</v>
      </c>
      <c r="R6" s="7">
        <v>45085</v>
      </c>
      <c r="S6" s="6">
        <v>45099</v>
      </c>
      <c r="T6" s="4" t="s">
        <v>34</v>
      </c>
      <c r="U6" s="4">
        <v>138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6">
      <c r="A7" s="4" t="s">
        <v>61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45091</v>
      </c>
      <c r="G7" s="6">
        <v>45096</v>
      </c>
      <c r="H7" s="4">
        <v>2</v>
      </c>
      <c r="I7" s="4">
        <v>5</v>
      </c>
      <c r="J7" s="4">
        <v>10</v>
      </c>
      <c r="K7" s="4" t="s">
        <v>30</v>
      </c>
      <c r="L7" s="4">
        <v>502.1</v>
      </c>
      <c r="M7" s="4">
        <v>502.1</v>
      </c>
      <c r="N7" s="4" t="s">
        <v>62</v>
      </c>
      <c r="O7" s="4" t="s">
        <v>32</v>
      </c>
      <c r="P7" s="4" t="s">
        <v>33</v>
      </c>
      <c r="Q7" s="4">
        <v>0</v>
      </c>
      <c r="R7" s="7">
        <v>45089</v>
      </c>
      <c r="S7" s="6">
        <v>45099</v>
      </c>
      <c r="T7" s="4" t="s">
        <v>34</v>
      </c>
      <c r="U7" s="4">
        <v>502.1</v>
      </c>
      <c r="V7" s="4">
        <v>0</v>
      </c>
      <c r="W7" s="4">
        <v>0</v>
      </c>
      <c r="X7" s="4" t="s">
        <v>63</v>
      </c>
      <c r="Y7" s="4">
        <v>622068</v>
      </c>
      <c r="Z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45095</v>
      </c>
      <c r="G8" s="6">
        <v>45096</v>
      </c>
      <c r="H8" s="4">
        <v>1</v>
      </c>
      <c r="I8" s="4">
        <v>1</v>
      </c>
      <c r="J8" s="4">
        <v>1</v>
      </c>
      <c r="K8" s="4" t="s">
        <v>30</v>
      </c>
      <c r="L8" s="4">
        <v>48.25</v>
      </c>
      <c r="M8" s="4">
        <v>48.25</v>
      </c>
      <c r="N8" s="4" t="s">
        <v>66</v>
      </c>
      <c r="O8" s="4" t="s">
        <v>32</v>
      </c>
      <c r="P8" s="4" t="s">
        <v>33</v>
      </c>
      <c r="Q8" s="4">
        <v>0</v>
      </c>
      <c r="R8" s="7">
        <v>45089</v>
      </c>
      <c r="S8" s="6">
        <v>45099</v>
      </c>
      <c r="T8" s="4" t="s">
        <v>34</v>
      </c>
      <c r="U8" s="4">
        <v>48.25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45095</v>
      </c>
      <c r="G9" s="6">
        <v>45096</v>
      </c>
      <c r="H9" s="4">
        <v>1</v>
      </c>
      <c r="I9" s="4">
        <v>1</v>
      </c>
      <c r="J9" s="4">
        <v>1</v>
      </c>
      <c r="K9" s="4" t="s">
        <v>30</v>
      </c>
      <c r="L9" s="4">
        <v>116.69</v>
      </c>
      <c r="M9" s="4">
        <v>116.69</v>
      </c>
      <c r="N9" s="4" t="s">
        <v>72</v>
      </c>
      <c r="O9" s="4" t="s">
        <v>32</v>
      </c>
      <c r="P9" s="4" t="s">
        <v>33</v>
      </c>
      <c r="Q9" s="4">
        <v>0</v>
      </c>
      <c r="R9" s="7">
        <v>45090</v>
      </c>
      <c r="S9" s="6">
        <v>45099</v>
      </c>
      <c r="T9" s="4" t="s">
        <v>34</v>
      </c>
      <c r="U9" s="4">
        <v>116.69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45095</v>
      </c>
      <c r="G10" s="6">
        <v>45096</v>
      </c>
      <c r="H10" s="4">
        <v>1</v>
      </c>
      <c r="I10" s="4">
        <v>1</v>
      </c>
      <c r="J10" s="4">
        <v>1</v>
      </c>
      <c r="K10" s="4" t="s">
        <v>30</v>
      </c>
      <c r="L10" s="4">
        <v>70.33</v>
      </c>
      <c r="M10" s="4">
        <v>70.33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45092.0000115741</v>
      </c>
      <c r="S10" s="6">
        <v>45099</v>
      </c>
      <c r="T10" s="4" t="s">
        <v>34</v>
      </c>
      <c r="U10" s="4">
        <v>70.33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6">
      <c r="A11" s="4" t="s">
        <v>81</v>
      </c>
      <c r="B11" s="4" t="s">
        <v>26</v>
      </c>
      <c r="C11" s="4" t="s">
        <v>27</v>
      </c>
      <c r="D11" s="4" t="s">
        <v>50</v>
      </c>
      <c r="E11" s="4" t="s">
        <v>51</v>
      </c>
      <c r="F11" s="6">
        <v>45095</v>
      </c>
      <c r="G11" s="6">
        <v>45096</v>
      </c>
      <c r="H11" s="4">
        <v>2</v>
      </c>
      <c r="I11" s="4">
        <v>1</v>
      </c>
      <c r="J11" s="4">
        <v>2</v>
      </c>
      <c r="K11" s="4" t="s">
        <v>30</v>
      </c>
      <c r="L11" s="4">
        <v>107.66</v>
      </c>
      <c r="M11" s="4">
        <v>107.66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45093</v>
      </c>
      <c r="S11" s="6">
        <v>45099</v>
      </c>
      <c r="T11" s="4" t="s">
        <v>34</v>
      </c>
      <c r="U11" s="4">
        <v>107.66</v>
      </c>
      <c r="V11" s="4">
        <v>0</v>
      </c>
      <c r="W11" s="4">
        <v>0</v>
      </c>
      <c r="X11" s="4" t="s">
        <v>83</v>
      </c>
      <c r="Y11" s="4">
        <v>622786</v>
      </c>
      <c r="Z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45095</v>
      </c>
      <c r="G12" s="6">
        <v>45096</v>
      </c>
      <c r="H12" s="4">
        <v>1</v>
      </c>
      <c r="I12" s="4">
        <v>1</v>
      </c>
      <c r="J12" s="4">
        <v>1</v>
      </c>
      <c r="K12" s="4" t="s">
        <v>30</v>
      </c>
      <c r="L12" s="4">
        <v>76.61</v>
      </c>
      <c r="M12" s="4">
        <v>76.61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45093</v>
      </c>
      <c r="S12" s="6">
        <v>45099</v>
      </c>
      <c r="T12" s="4" t="s">
        <v>34</v>
      </c>
      <c r="U12" s="4">
        <v>76.61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45095</v>
      </c>
      <c r="G13" s="6">
        <v>45096</v>
      </c>
      <c r="H13" s="4">
        <v>1</v>
      </c>
      <c r="I13" s="4">
        <v>1</v>
      </c>
      <c r="J13" s="4">
        <v>1</v>
      </c>
      <c r="K13" s="4" t="s">
        <v>30</v>
      </c>
      <c r="L13" s="4">
        <v>76.42</v>
      </c>
      <c r="M13" s="4">
        <v>76.42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45094.0000115741</v>
      </c>
      <c r="S13" s="6">
        <v>45099</v>
      </c>
      <c r="T13" s="4" t="s">
        <v>34</v>
      </c>
      <c r="U13" s="4">
        <v>76.42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45095</v>
      </c>
      <c r="G14" s="6">
        <v>45096</v>
      </c>
      <c r="H14" s="4">
        <v>1</v>
      </c>
      <c r="I14" s="4">
        <v>1</v>
      </c>
      <c r="J14" s="4">
        <v>1</v>
      </c>
      <c r="K14" s="4" t="s">
        <v>30</v>
      </c>
      <c r="L14" s="4">
        <v>42.83</v>
      </c>
      <c r="M14" s="4">
        <v>42.83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45095.0000115741</v>
      </c>
      <c r="S14" s="6">
        <v>45099</v>
      </c>
      <c r="T14" s="4" t="s">
        <v>34</v>
      </c>
      <c r="U14" s="4">
        <v>42.83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45096</v>
      </c>
      <c r="G15" s="6">
        <v>45097</v>
      </c>
      <c r="H15" s="4">
        <v>1</v>
      </c>
      <c r="I15" s="4">
        <v>1</v>
      </c>
      <c r="J15" s="4">
        <v>1</v>
      </c>
      <c r="K15" s="4" t="s">
        <v>30</v>
      </c>
      <c r="L15" s="4">
        <v>34</v>
      </c>
      <c r="M15" s="4">
        <v>34</v>
      </c>
      <c r="N15" s="4" t="s">
        <v>106</v>
      </c>
      <c r="O15" s="4" t="s">
        <v>107</v>
      </c>
      <c r="P15" s="4" t="s">
        <v>33</v>
      </c>
      <c r="Q15" s="4">
        <v>0</v>
      </c>
      <c r="R15" s="7">
        <v>44768</v>
      </c>
      <c r="S15" s="6">
        <v>45100</v>
      </c>
      <c r="T15" s="4" t="s">
        <v>34</v>
      </c>
      <c r="U15" s="4">
        <v>34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103</v>
      </c>
      <c r="B16" s="4" t="s">
        <v>26</v>
      </c>
      <c r="C16" s="4" t="s">
        <v>108</v>
      </c>
      <c r="D16" s="4" t="s">
        <v>104</v>
      </c>
      <c r="E16" s="4" t="s">
        <v>105</v>
      </c>
      <c r="F16" s="6">
        <v>45096</v>
      </c>
      <c r="G16" s="6">
        <v>45097</v>
      </c>
      <c r="H16" s="4">
        <v>1</v>
      </c>
      <c r="I16" s="4">
        <v>1</v>
      </c>
      <c r="J16" s="4">
        <v>1</v>
      </c>
      <c r="K16" s="4" t="s">
        <v>30</v>
      </c>
      <c r="L16" s="4">
        <v>-34</v>
      </c>
      <c r="M16" s="4">
        <v>-34</v>
      </c>
      <c r="N16" s="4" t="s">
        <v>106</v>
      </c>
      <c r="O16" s="4" t="s">
        <v>107</v>
      </c>
      <c r="P16" s="4" t="s">
        <v>33</v>
      </c>
      <c r="Q16" s="4">
        <v>0</v>
      </c>
      <c r="R16" s="7">
        <v>44768</v>
      </c>
      <c r="S16" s="6">
        <v>45100</v>
      </c>
      <c r="T16" s="4" t="s">
        <v>34</v>
      </c>
      <c r="U16" s="4">
        <v>-34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45095</v>
      </c>
      <c r="G17" s="6">
        <v>45097</v>
      </c>
      <c r="H17" s="4">
        <v>1</v>
      </c>
      <c r="I17" s="4">
        <v>2</v>
      </c>
      <c r="J17" s="4">
        <v>2</v>
      </c>
      <c r="K17" s="4" t="s">
        <v>30</v>
      </c>
      <c r="L17" s="4">
        <v>404</v>
      </c>
      <c r="M17" s="4">
        <v>404</v>
      </c>
      <c r="N17" s="4" t="s">
        <v>112</v>
      </c>
      <c r="O17" s="4" t="s">
        <v>107</v>
      </c>
      <c r="P17" s="4" t="s">
        <v>33</v>
      </c>
      <c r="Q17" s="4">
        <v>0</v>
      </c>
      <c r="R17" s="7">
        <v>45003</v>
      </c>
      <c r="S17" s="6">
        <v>45100</v>
      </c>
      <c r="T17" s="4" t="s">
        <v>34</v>
      </c>
      <c r="U17" s="4">
        <v>404</v>
      </c>
      <c r="V17" s="4">
        <v>0</v>
      </c>
      <c r="W17" s="4">
        <v>0</v>
      </c>
      <c r="X17" s="4" t="s">
        <v>113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45095</v>
      </c>
      <c r="G18" s="6">
        <v>45097</v>
      </c>
      <c r="H18" s="4">
        <v>1</v>
      </c>
      <c r="I18" s="4">
        <v>2</v>
      </c>
      <c r="J18" s="4">
        <v>2</v>
      </c>
      <c r="K18" s="4" t="s">
        <v>30</v>
      </c>
      <c r="L18" s="4">
        <v>186.2</v>
      </c>
      <c r="M18" s="4">
        <v>186.2</v>
      </c>
      <c r="N18" s="4" t="s">
        <v>117</v>
      </c>
      <c r="O18" s="4" t="s">
        <v>107</v>
      </c>
      <c r="P18" s="4" t="s">
        <v>33</v>
      </c>
      <c r="Q18" s="4">
        <v>0</v>
      </c>
      <c r="R18" s="7">
        <v>45090.0000115741</v>
      </c>
      <c r="S18" s="6">
        <v>45100</v>
      </c>
      <c r="T18" s="4" t="s">
        <v>34</v>
      </c>
      <c r="U18" s="4">
        <v>186.2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77</v>
      </c>
      <c r="F19" s="6">
        <v>45096</v>
      </c>
      <c r="G19" s="6">
        <v>45097</v>
      </c>
      <c r="H19" s="4">
        <v>1</v>
      </c>
      <c r="I19" s="4">
        <v>1</v>
      </c>
      <c r="J19" s="4">
        <v>1</v>
      </c>
      <c r="K19" s="4" t="s">
        <v>30</v>
      </c>
      <c r="L19" s="4">
        <v>196.11</v>
      </c>
      <c r="M19" s="4">
        <v>196.11</v>
      </c>
      <c r="N19" s="4" t="s">
        <v>122</v>
      </c>
      <c r="O19" s="4" t="s">
        <v>107</v>
      </c>
      <c r="P19" s="4" t="s">
        <v>33</v>
      </c>
      <c r="Q19" s="4">
        <v>0</v>
      </c>
      <c r="R19" s="7">
        <v>45090.0000115741</v>
      </c>
      <c r="S19" s="6">
        <v>45100</v>
      </c>
      <c r="T19" s="4" t="s">
        <v>34</v>
      </c>
      <c r="U19" s="4">
        <v>196.11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45095</v>
      </c>
      <c r="G20" s="6">
        <v>45097</v>
      </c>
      <c r="H20" s="4">
        <v>1</v>
      </c>
      <c r="I20" s="4">
        <v>2</v>
      </c>
      <c r="J20" s="4">
        <v>2</v>
      </c>
      <c r="K20" s="4" t="s">
        <v>30</v>
      </c>
      <c r="L20" s="4">
        <v>302.74</v>
      </c>
      <c r="M20" s="4">
        <v>302.74</v>
      </c>
      <c r="N20" s="4" t="s">
        <v>128</v>
      </c>
      <c r="O20" s="4" t="s">
        <v>107</v>
      </c>
      <c r="P20" s="4" t="s">
        <v>33</v>
      </c>
      <c r="Q20" s="4">
        <v>0</v>
      </c>
      <c r="R20" s="7">
        <v>45094</v>
      </c>
      <c r="S20" s="6">
        <v>45100</v>
      </c>
      <c r="T20" s="4" t="s">
        <v>34</v>
      </c>
      <c r="U20" s="4">
        <v>302.74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45096</v>
      </c>
      <c r="G21" s="6">
        <v>45097</v>
      </c>
      <c r="H21" s="4">
        <v>1</v>
      </c>
      <c r="I21" s="4">
        <v>1</v>
      </c>
      <c r="J21" s="4">
        <v>1</v>
      </c>
      <c r="K21" s="4" t="s">
        <v>30</v>
      </c>
      <c r="L21" s="4">
        <v>85.51</v>
      </c>
      <c r="M21" s="4">
        <v>85.51</v>
      </c>
      <c r="N21" s="4" t="s">
        <v>134</v>
      </c>
      <c r="O21" s="4" t="s">
        <v>107</v>
      </c>
      <c r="P21" s="4" t="s">
        <v>33</v>
      </c>
      <c r="Q21" s="4">
        <v>0</v>
      </c>
      <c r="R21" s="7">
        <v>45096</v>
      </c>
      <c r="S21" s="6">
        <v>45100</v>
      </c>
      <c r="T21" s="4" t="s">
        <v>34</v>
      </c>
      <c r="U21" s="4">
        <v>85.51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121</v>
      </c>
      <c r="E22" s="4" t="s">
        <v>77</v>
      </c>
      <c r="F22" s="6">
        <v>45095</v>
      </c>
      <c r="G22" s="6">
        <v>45098</v>
      </c>
      <c r="H22" s="4">
        <v>1</v>
      </c>
      <c r="I22" s="4">
        <v>3</v>
      </c>
      <c r="J22" s="4">
        <v>3</v>
      </c>
      <c r="K22" s="4" t="s">
        <v>30</v>
      </c>
      <c r="L22" s="4">
        <v>579</v>
      </c>
      <c r="M22" s="4">
        <v>579</v>
      </c>
      <c r="N22" s="4" t="s">
        <v>138</v>
      </c>
      <c r="O22" s="4" t="s">
        <v>139</v>
      </c>
      <c r="P22" s="4" t="s">
        <v>33</v>
      </c>
      <c r="Q22" s="4">
        <v>0</v>
      </c>
      <c r="R22" s="7">
        <v>45076</v>
      </c>
      <c r="S22" s="6">
        <v>45101</v>
      </c>
      <c r="T22" s="4" t="s">
        <v>34</v>
      </c>
      <c r="U22" s="4">
        <v>579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56</v>
      </c>
      <c r="E23" s="4" t="s">
        <v>57</v>
      </c>
      <c r="F23" s="6">
        <v>45094</v>
      </c>
      <c r="G23" s="6">
        <v>45098</v>
      </c>
      <c r="H23" s="4">
        <v>1</v>
      </c>
      <c r="I23" s="4">
        <v>4</v>
      </c>
      <c r="J23" s="4">
        <v>4</v>
      </c>
      <c r="K23" s="4" t="s">
        <v>30</v>
      </c>
      <c r="L23" s="4">
        <v>192</v>
      </c>
      <c r="M23" s="4">
        <v>192</v>
      </c>
      <c r="N23" s="4" t="s">
        <v>143</v>
      </c>
      <c r="O23" s="4" t="s">
        <v>139</v>
      </c>
      <c r="P23" s="4" t="s">
        <v>33</v>
      </c>
      <c r="Q23" s="4">
        <v>0</v>
      </c>
      <c r="R23" s="7">
        <v>45079</v>
      </c>
      <c r="S23" s="6">
        <v>45101</v>
      </c>
      <c r="T23" s="4" t="s">
        <v>34</v>
      </c>
      <c r="U23" s="4">
        <v>192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45097</v>
      </c>
      <c r="G24" s="6">
        <v>45098</v>
      </c>
      <c r="H24" s="4">
        <v>1</v>
      </c>
      <c r="I24" s="4">
        <v>1</v>
      </c>
      <c r="J24" s="4">
        <v>1</v>
      </c>
      <c r="K24" s="4" t="s">
        <v>30</v>
      </c>
      <c r="L24" s="4">
        <v>153.99</v>
      </c>
      <c r="M24" s="4">
        <v>153.99</v>
      </c>
      <c r="N24" s="4" t="s">
        <v>149</v>
      </c>
      <c r="O24" s="4" t="s">
        <v>139</v>
      </c>
      <c r="P24" s="4" t="s">
        <v>33</v>
      </c>
      <c r="Q24" s="4">
        <v>0</v>
      </c>
      <c r="R24" s="7">
        <v>45089.0000115741</v>
      </c>
      <c r="S24" s="6">
        <v>45101</v>
      </c>
      <c r="T24" s="4" t="s">
        <v>34</v>
      </c>
      <c r="U24" s="4">
        <v>153.99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50</v>
      </c>
      <c r="E25" s="4" t="s">
        <v>153</v>
      </c>
      <c r="F25" s="6">
        <v>45093</v>
      </c>
      <c r="G25" s="6">
        <v>45098</v>
      </c>
      <c r="H25" s="4">
        <v>1</v>
      </c>
      <c r="I25" s="4">
        <v>5</v>
      </c>
      <c r="J25" s="4">
        <v>5</v>
      </c>
      <c r="K25" s="4" t="s">
        <v>30</v>
      </c>
      <c r="L25" s="4">
        <v>298</v>
      </c>
      <c r="M25" s="4">
        <v>298</v>
      </c>
      <c r="N25" s="4" t="s">
        <v>154</v>
      </c>
      <c r="O25" s="4" t="s">
        <v>139</v>
      </c>
      <c r="P25" s="4" t="s">
        <v>33</v>
      </c>
      <c r="Q25" s="4">
        <v>0</v>
      </c>
      <c r="R25" s="7">
        <v>45090</v>
      </c>
      <c r="S25" s="6">
        <v>45101</v>
      </c>
      <c r="T25" s="4" t="s">
        <v>34</v>
      </c>
      <c r="U25" s="4">
        <v>298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50</v>
      </c>
      <c r="E26" s="4" t="s">
        <v>51</v>
      </c>
      <c r="F26" s="6">
        <v>45097</v>
      </c>
      <c r="G26" s="6">
        <v>45098</v>
      </c>
      <c r="H26" s="4">
        <v>1</v>
      </c>
      <c r="I26" s="4">
        <v>1</v>
      </c>
      <c r="J26" s="4">
        <v>1</v>
      </c>
      <c r="K26" s="4" t="s">
        <v>30</v>
      </c>
      <c r="L26" s="4">
        <v>48.85</v>
      </c>
      <c r="M26" s="4">
        <v>48.85</v>
      </c>
      <c r="N26" s="4" t="s">
        <v>158</v>
      </c>
      <c r="O26" s="4" t="s">
        <v>139</v>
      </c>
      <c r="P26" s="4" t="s">
        <v>33</v>
      </c>
      <c r="Q26" s="4">
        <v>0</v>
      </c>
      <c r="R26" s="7">
        <v>45090.0000115741</v>
      </c>
      <c r="S26" s="6">
        <v>45101</v>
      </c>
      <c r="T26" s="4" t="s">
        <v>34</v>
      </c>
      <c r="U26" s="4">
        <v>48.85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76</v>
      </c>
      <c r="E27" s="4" t="s">
        <v>77</v>
      </c>
      <c r="F27" s="6">
        <v>45097</v>
      </c>
      <c r="G27" s="6">
        <v>45098</v>
      </c>
      <c r="H27" s="4">
        <v>1</v>
      </c>
      <c r="I27" s="4">
        <v>1</v>
      </c>
      <c r="J27" s="4">
        <v>1</v>
      </c>
      <c r="K27" s="4" t="s">
        <v>30</v>
      </c>
      <c r="L27" s="4">
        <v>70.24</v>
      </c>
      <c r="M27" s="4">
        <v>70.24</v>
      </c>
      <c r="N27" s="4" t="s">
        <v>162</v>
      </c>
      <c r="O27" s="4" t="s">
        <v>139</v>
      </c>
      <c r="P27" s="4" t="s">
        <v>33</v>
      </c>
      <c r="Q27" s="4">
        <v>0</v>
      </c>
      <c r="R27" s="7">
        <v>45091</v>
      </c>
      <c r="S27" s="6">
        <v>45101</v>
      </c>
      <c r="T27" s="4" t="s">
        <v>34</v>
      </c>
      <c r="U27" s="4">
        <v>70.24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45097</v>
      </c>
      <c r="G28" s="6">
        <v>45098</v>
      </c>
      <c r="H28" s="4">
        <v>1</v>
      </c>
      <c r="I28" s="4">
        <v>1</v>
      </c>
      <c r="J28" s="4">
        <v>1</v>
      </c>
      <c r="K28" s="4" t="s">
        <v>30</v>
      </c>
      <c r="L28" s="4">
        <v>18.98</v>
      </c>
      <c r="M28" s="4">
        <v>18.98</v>
      </c>
      <c r="N28" s="4" t="s">
        <v>168</v>
      </c>
      <c r="O28" s="4" t="s">
        <v>139</v>
      </c>
      <c r="P28" s="4" t="s">
        <v>33</v>
      </c>
      <c r="Q28" s="4">
        <v>0</v>
      </c>
      <c r="R28" s="7">
        <v>45092.0000115741</v>
      </c>
      <c r="S28" s="6">
        <v>45101</v>
      </c>
      <c r="T28" s="4" t="s">
        <v>34</v>
      </c>
      <c r="U28" s="4">
        <v>18.98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153</v>
      </c>
      <c r="F29" s="6">
        <v>45097</v>
      </c>
      <c r="G29" s="6">
        <v>45098</v>
      </c>
      <c r="H29" s="4">
        <v>1</v>
      </c>
      <c r="I29" s="4">
        <v>1</v>
      </c>
      <c r="J29" s="4">
        <v>1</v>
      </c>
      <c r="K29" s="4" t="s">
        <v>30</v>
      </c>
      <c r="L29" s="4">
        <v>53.69</v>
      </c>
      <c r="M29" s="4">
        <v>53.69</v>
      </c>
      <c r="N29" s="4" t="s">
        <v>173</v>
      </c>
      <c r="O29" s="4" t="s">
        <v>139</v>
      </c>
      <c r="P29" s="4" t="s">
        <v>33</v>
      </c>
      <c r="Q29" s="4">
        <v>0</v>
      </c>
      <c r="R29" s="7">
        <v>45093.0000115741</v>
      </c>
      <c r="S29" s="6">
        <v>45101</v>
      </c>
      <c r="T29" s="4" t="s">
        <v>34</v>
      </c>
      <c r="U29" s="4">
        <v>53.69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172</v>
      </c>
      <c r="E30" s="4" t="s">
        <v>153</v>
      </c>
      <c r="F30" s="6">
        <v>45097</v>
      </c>
      <c r="G30" s="6">
        <v>45098</v>
      </c>
      <c r="H30" s="4">
        <v>1</v>
      </c>
      <c r="I30" s="4">
        <v>1</v>
      </c>
      <c r="J30" s="4">
        <v>1</v>
      </c>
      <c r="K30" s="4" t="s">
        <v>30</v>
      </c>
      <c r="L30" s="4">
        <v>53.69</v>
      </c>
      <c r="M30" s="4">
        <v>53.69</v>
      </c>
      <c r="N30" s="4" t="s">
        <v>177</v>
      </c>
      <c r="O30" s="4" t="s">
        <v>139</v>
      </c>
      <c r="P30" s="4" t="s">
        <v>33</v>
      </c>
      <c r="Q30" s="4">
        <v>0</v>
      </c>
      <c r="R30" s="7">
        <v>45093.0000115741</v>
      </c>
      <c r="S30" s="6">
        <v>45101</v>
      </c>
      <c r="T30" s="4" t="s">
        <v>34</v>
      </c>
      <c r="U30" s="4">
        <v>53.69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132</v>
      </c>
      <c r="E31" s="4" t="s">
        <v>133</v>
      </c>
      <c r="F31" s="6">
        <v>45097</v>
      </c>
      <c r="G31" s="6">
        <v>45098</v>
      </c>
      <c r="H31" s="4">
        <v>1</v>
      </c>
      <c r="I31" s="4">
        <v>1</v>
      </c>
      <c r="J31" s="4">
        <v>1</v>
      </c>
      <c r="K31" s="4" t="s">
        <v>30</v>
      </c>
      <c r="L31" s="4">
        <v>85.11</v>
      </c>
      <c r="M31" s="4">
        <v>85.11</v>
      </c>
      <c r="N31" s="4" t="s">
        <v>181</v>
      </c>
      <c r="O31" s="4" t="s">
        <v>139</v>
      </c>
      <c r="P31" s="4" t="s">
        <v>33</v>
      </c>
      <c r="Q31" s="4">
        <v>0</v>
      </c>
      <c r="R31" s="7">
        <v>45097.0000115741</v>
      </c>
      <c r="S31" s="6">
        <v>45101</v>
      </c>
      <c r="T31" s="4" t="s">
        <v>34</v>
      </c>
      <c r="U31" s="4">
        <v>85.11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45097</v>
      </c>
      <c r="G32" s="6">
        <v>45098</v>
      </c>
      <c r="H32" s="4">
        <v>1</v>
      </c>
      <c r="I32" s="4">
        <v>1</v>
      </c>
      <c r="J32" s="4">
        <v>1</v>
      </c>
      <c r="K32" s="4" t="s">
        <v>30</v>
      </c>
      <c r="L32" s="4">
        <v>118.81</v>
      </c>
      <c r="M32" s="4">
        <v>118.81</v>
      </c>
      <c r="N32" s="4" t="s">
        <v>187</v>
      </c>
      <c r="O32" s="4" t="s">
        <v>139</v>
      </c>
      <c r="P32" s="4" t="s">
        <v>33</v>
      </c>
      <c r="Q32" s="4">
        <v>0</v>
      </c>
      <c r="R32" s="7">
        <v>45097.0000115741</v>
      </c>
      <c r="S32" s="6">
        <v>45101</v>
      </c>
      <c r="T32" s="4" t="s">
        <v>34</v>
      </c>
      <c r="U32" s="4">
        <v>118.81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132</v>
      </c>
      <c r="E33" s="4" t="s">
        <v>133</v>
      </c>
      <c r="F33" s="6">
        <v>45097</v>
      </c>
      <c r="G33" s="6">
        <v>45098</v>
      </c>
      <c r="H33" s="4">
        <v>1</v>
      </c>
      <c r="I33" s="4">
        <v>1</v>
      </c>
      <c r="J33" s="4">
        <v>1</v>
      </c>
      <c r="K33" s="4" t="s">
        <v>30</v>
      </c>
      <c r="L33" s="4">
        <v>85.11</v>
      </c>
      <c r="M33" s="4">
        <v>85.11</v>
      </c>
      <c r="N33" s="4" t="s">
        <v>191</v>
      </c>
      <c r="O33" s="4" t="s">
        <v>139</v>
      </c>
      <c r="P33" s="4" t="s">
        <v>33</v>
      </c>
      <c r="Q33" s="4">
        <v>0</v>
      </c>
      <c r="R33" s="7">
        <v>45097</v>
      </c>
      <c r="S33" s="6">
        <v>45101</v>
      </c>
      <c r="T33" s="4" t="s">
        <v>34</v>
      </c>
      <c r="U33" s="4">
        <v>85.11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38</v>
      </c>
      <c r="E34" s="4" t="s">
        <v>39</v>
      </c>
      <c r="F34" s="6">
        <v>45097</v>
      </c>
      <c r="G34" s="6">
        <v>45099</v>
      </c>
      <c r="H34" s="4">
        <v>1</v>
      </c>
      <c r="I34" s="4">
        <v>2</v>
      </c>
      <c r="J34" s="4">
        <v>2</v>
      </c>
      <c r="K34" s="4" t="s">
        <v>30</v>
      </c>
      <c r="L34" s="4">
        <v>582</v>
      </c>
      <c r="M34" s="4">
        <v>582</v>
      </c>
      <c r="N34" s="4" t="s">
        <v>195</v>
      </c>
      <c r="O34" s="4" t="s">
        <v>196</v>
      </c>
      <c r="P34" s="4" t="s">
        <v>33</v>
      </c>
      <c r="Q34" s="4">
        <v>0</v>
      </c>
      <c r="R34" s="7">
        <v>45086.0000115741</v>
      </c>
      <c r="S34" s="6">
        <v>45102</v>
      </c>
      <c r="T34" s="4" t="s">
        <v>34</v>
      </c>
      <c r="U34" s="4">
        <v>582</v>
      </c>
      <c r="V34" s="4">
        <v>0</v>
      </c>
      <c r="W34" s="4">
        <v>0</v>
      </c>
      <c r="X34" s="4" t="s">
        <v>197</v>
      </c>
      <c r="Y34" s="4" t="s">
        <v>42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50</v>
      </c>
      <c r="E35" s="4" t="s">
        <v>51</v>
      </c>
      <c r="F35" s="6">
        <v>45097</v>
      </c>
      <c r="G35" s="6">
        <v>45099</v>
      </c>
      <c r="H35" s="4">
        <v>1</v>
      </c>
      <c r="I35" s="4">
        <v>2</v>
      </c>
      <c r="J35" s="4">
        <v>2</v>
      </c>
      <c r="K35" s="4" t="s">
        <v>30</v>
      </c>
      <c r="L35" s="4">
        <v>107.7</v>
      </c>
      <c r="M35" s="4">
        <v>107.7</v>
      </c>
      <c r="N35" s="4" t="s">
        <v>199</v>
      </c>
      <c r="O35" s="4" t="s">
        <v>196</v>
      </c>
      <c r="P35" s="4" t="s">
        <v>33</v>
      </c>
      <c r="Q35" s="4">
        <v>0</v>
      </c>
      <c r="R35" s="7">
        <v>45090.0000115741</v>
      </c>
      <c r="S35" s="6">
        <v>45102</v>
      </c>
      <c r="T35" s="4" t="s">
        <v>34</v>
      </c>
      <c r="U35" s="4">
        <v>107.7</v>
      </c>
      <c r="V35" s="4">
        <v>0</v>
      </c>
      <c r="W35" s="4">
        <v>0</v>
      </c>
      <c r="X35" s="4" t="s">
        <v>200</v>
      </c>
      <c r="Y35" s="4" t="s">
        <v>201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50</v>
      </c>
      <c r="E36" s="4" t="s">
        <v>51</v>
      </c>
      <c r="F36" s="6">
        <v>45097</v>
      </c>
      <c r="G36" s="6">
        <v>45099</v>
      </c>
      <c r="H36" s="4">
        <v>1</v>
      </c>
      <c r="I36" s="4">
        <v>2</v>
      </c>
      <c r="J36" s="4">
        <v>2</v>
      </c>
      <c r="K36" s="4" t="s">
        <v>30</v>
      </c>
      <c r="L36" s="4">
        <v>107.7</v>
      </c>
      <c r="M36" s="4">
        <v>107.7</v>
      </c>
      <c r="N36" s="4" t="s">
        <v>203</v>
      </c>
      <c r="O36" s="4" t="s">
        <v>196</v>
      </c>
      <c r="P36" s="4" t="s">
        <v>33</v>
      </c>
      <c r="Q36" s="4">
        <v>0</v>
      </c>
      <c r="R36" s="7">
        <v>45090.0000115741</v>
      </c>
      <c r="S36" s="6">
        <v>45102</v>
      </c>
      <c r="T36" s="4" t="s">
        <v>34</v>
      </c>
      <c r="U36" s="4">
        <v>107.7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45098</v>
      </c>
      <c r="G37" s="6">
        <v>45099</v>
      </c>
      <c r="H37" s="4">
        <v>1</v>
      </c>
      <c r="I37" s="4">
        <v>1</v>
      </c>
      <c r="J37" s="4">
        <v>1</v>
      </c>
      <c r="K37" s="4" t="s">
        <v>30</v>
      </c>
      <c r="L37" s="4">
        <v>32.1</v>
      </c>
      <c r="M37" s="4">
        <v>32.1</v>
      </c>
      <c r="N37" s="4" t="s">
        <v>209</v>
      </c>
      <c r="O37" s="4" t="s">
        <v>196</v>
      </c>
      <c r="P37" s="4" t="s">
        <v>33</v>
      </c>
      <c r="Q37" s="4">
        <v>0</v>
      </c>
      <c r="R37" s="7">
        <v>45090</v>
      </c>
      <c r="S37" s="6">
        <v>45102</v>
      </c>
      <c r="T37" s="4" t="s">
        <v>34</v>
      </c>
      <c r="U37" s="4">
        <v>32.1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51</v>
      </c>
      <c r="F38" s="6">
        <v>45098</v>
      </c>
      <c r="G38" s="6">
        <v>45099</v>
      </c>
      <c r="H38" s="4">
        <v>1</v>
      </c>
      <c r="I38" s="4">
        <v>1</v>
      </c>
      <c r="J38" s="4">
        <v>1</v>
      </c>
      <c r="K38" s="4" t="s">
        <v>30</v>
      </c>
      <c r="L38" s="4">
        <v>43.55</v>
      </c>
      <c r="M38" s="4">
        <v>43.55</v>
      </c>
      <c r="N38" s="4" t="s">
        <v>214</v>
      </c>
      <c r="O38" s="4" t="s">
        <v>196</v>
      </c>
      <c r="P38" s="4" t="s">
        <v>33</v>
      </c>
      <c r="Q38" s="4">
        <v>0</v>
      </c>
      <c r="R38" s="7">
        <v>45090.0000115741</v>
      </c>
      <c r="S38" s="6">
        <v>45102</v>
      </c>
      <c r="T38" s="4" t="s">
        <v>34</v>
      </c>
      <c r="U38" s="4">
        <v>43.55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45096</v>
      </c>
      <c r="G39" s="6">
        <v>45099</v>
      </c>
      <c r="H39" s="4">
        <v>1</v>
      </c>
      <c r="I39" s="4">
        <v>3</v>
      </c>
      <c r="J39" s="4">
        <v>3</v>
      </c>
      <c r="K39" s="4" t="s">
        <v>30</v>
      </c>
      <c r="L39" s="4">
        <v>292.23</v>
      </c>
      <c r="M39" s="4">
        <v>292.23</v>
      </c>
      <c r="N39" s="4" t="s">
        <v>220</v>
      </c>
      <c r="O39" s="4" t="s">
        <v>196</v>
      </c>
      <c r="P39" s="4" t="s">
        <v>33</v>
      </c>
      <c r="Q39" s="4">
        <v>0</v>
      </c>
      <c r="R39" s="7">
        <v>45091</v>
      </c>
      <c r="S39" s="6">
        <v>45102</v>
      </c>
      <c r="T39" s="4" t="s">
        <v>34</v>
      </c>
      <c r="U39" s="4">
        <v>292.23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45098</v>
      </c>
      <c r="G40" s="6">
        <v>45099</v>
      </c>
      <c r="H40" s="4">
        <v>1</v>
      </c>
      <c r="I40" s="4">
        <v>1</v>
      </c>
      <c r="J40" s="4">
        <v>1</v>
      </c>
      <c r="K40" s="4" t="s">
        <v>30</v>
      </c>
      <c r="L40" s="4">
        <v>19.59</v>
      </c>
      <c r="M40" s="4">
        <v>19.59</v>
      </c>
      <c r="N40" s="4" t="s">
        <v>226</v>
      </c>
      <c r="O40" s="4" t="s">
        <v>196</v>
      </c>
      <c r="P40" s="4" t="s">
        <v>33</v>
      </c>
      <c r="Q40" s="4">
        <v>0</v>
      </c>
      <c r="R40" s="7">
        <v>45094</v>
      </c>
      <c r="S40" s="6">
        <v>45102</v>
      </c>
      <c r="T40" s="4" t="s">
        <v>34</v>
      </c>
      <c r="U40" s="4">
        <v>19.59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6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45097</v>
      </c>
      <c r="G41" s="6">
        <v>45099</v>
      </c>
      <c r="H41" s="4">
        <v>2</v>
      </c>
      <c r="I41" s="4">
        <v>2</v>
      </c>
      <c r="J41" s="4">
        <v>4</v>
      </c>
      <c r="K41" s="4" t="s">
        <v>30</v>
      </c>
      <c r="L41" s="4">
        <v>397.48</v>
      </c>
      <c r="M41" s="4">
        <v>397.48</v>
      </c>
      <c r="N41" s="4" t="s">
        <v>232</v>
      </c>
      <c r="O41" s="4" t="s">
        <v>196</v>
      </c>
      <c r="P41" s="4" t="s">
        <v>33</v>
      </c>
      <c r="Q41" s="4">
        <v>0</v>
      </c>
      <c r="R41" s="7">
        <v>45094.0000115741</v>
      </c>
      <c r="S41" s="6">
        <v>45102</v>
      </c>
      <c r="T41" s="4" t="s">
        <v>34</v>
      </c>
      <c r="U41" s="4">
        <v>397.48</v>
      </c>
      <c r="V41" s="4">
        <v>0</v>
      </c>
      <c r="W41" s="4">
        <v>0</v>
      </c>
      <c r="X41" s="4" t="s">
        <v>233</v>
      </c>
      <c r="Y41" s="4">
        <v>290403</v>
      </c>
      <c r="Z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218</v>
      </c>
      <c r="E42" s="4" t="s">
        <v>236</v>
      </c>
      <c r="F42" s="6">
        <v>45097</v>
      </c>
      <c r="G42" s="6">
        <v>45099</v>
      </c>
      <c r="H42" s="4">
        <v>1</v>
      </c>
      <c r="I42" s="4">
        <v>2</v>
      </c>
      <c r="J42" s="4">
        <v>2</v>
      </c>
      <c r="K42" s="4" t="s">
        <v>30</v>
      </c>
      <c r="L42" s="4">
        <v>214.12</v>
      </c>
      <c r="M42" s="4">
        <v>214.12</v>
      </c>
      <c r="N42" s="4" t="s">
        <v>237</v>
      </c>
      <c r="O42" s="4" t="s">
        <v>196</v>
      </c>
      <c r="P42" s="4" t="s">
        <v>33</v>
      </c>
      <c r="Q42" s="4">
        <v>0</v>
      </c>
      <c r="R42" s="7">
        <v>45095</v>
      </c>
      <c r="S42" s="6">
        <v>45102</v>
      </c>
      <c r="T42" s="4" t="s">
        <v>34</v>
      </c>
      <c r="U42" s="4">
        <v>214.12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45096</v>
      </c>
      <c r="G43" s="6">
        <v>45099</v>
      </c>
      <c r="H43" s="4">
        <v>1</v>
      </c>
      <c r="I43" s="4">
        <v>3</v>
      </c>
      <c r="J43" s="4">
        <v>3</v>
      </c>
      <c r="K43" s="4" t="s">
        <v>30</v>
      </c>
      <c r="L43" s="4">
        <v>100.77</v>
      </c>
      <c r="M43" s="4">
        <v>100.77</v>
      </c>
      <c r="N43" s="4" t="s">
        <v>243</v>
      </c>
      <c r="O43" s="4" t="s">
        <v>196</v>
      </c>
      <c r="P43" s="4" t="s">
        <v>33</v>
      </c>
      <c r="Q43" s="4">
        <v>0</v>
      </c>
      <c r="R43" s="7">
        <v>45096.0000115741</v>
      </c>
      <c r="S43" s="6">
        <v>45102</v>
      </c>
      <c r="T43" s="4" t="s">
        <v>34</v>
      </c>
      <c r="U43" s="4">
        <v>100.77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45098</v>
      </c>
      <c r="G44" s="6">
        <v>45099</v>
      </c>
      <c r="H44" s="4">
        <v>1</v>
      </c>
      <c r="I44" s="4">
        <v>1</v>
      </c>
      <c r="J44" s="4">
        <v>1</v>
      </c>
      <c r="K44" s="4" t="s">
        <v>30</v>
      </c>
      <c r="L44" s="4">
        <v>53.9</v>
      </c>
      <c r="M44" s="4">
        <v>53.9</v>
      </c>
      <c r="N44" s="4" t="s">
        <v>249</v>
      </c>
      <c r="O44" s="4" t="s">
        <v>196</v>
      </c>
      <c r="P44" s="4" t="s">
        <v>33</v>
      </c>
      <c r="Q44" s="4">
        <v>0</v>
      </c>
      <c r="R44" s="7">
        <v>45097</v>
      </c>
      <c r="S44" s="6">
        <v>45102</v>
      </c>
      <c r="T44" s="4" t="s">
        <v>34</v>
      </c>
      <c r="U44" s="4">
        <v>53.9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98</v>
      </c>
      <c r="E45" s="4" t="s">
        <v>99</v>
      </c>
      <c r="F45" s="6">
        <v>45098</v>
      </c>
      <c r="G45" s="6">
        <v>45099</v>
      </c>
      <c r="H45" s="4">
        <v>1</v>
      </c>
      <c r="I45" s="4">
        <v>1</v>
      </c>
      <c r="J45" s="4">
        <v>1</v>
      </c>
      <c r="K45" s="4" t="s">
        <v>30</v>
      </c>
      <c r="L45" s="4">
        <v>42.62</v>
      </c>
      <c r="M45" s="4">
        <v>42.62</v>
      </c>
      <c r="N45" s="4" t="s">
        <v>253</v>
      </c>
      <c r="O45" s="4" t="s">
        <v>196</v>
      </c>
      <c r="P45" s="4" t="s">
        <v>33</v>
      </c>
      <c r="Q45" s="4">
        <v>0</v>
      </c>
      <c r="R45" s="7">
        <v>45097.0000115741</v>
      </c>
      <c r="S45" s="6">
        <v>45102</v>
      </c>
      <c r="T45" s="4" t="s">
        <v>34</v>
      </c>
      <c r="U45" s="4">
        <v>42.62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50</v>
      </c>
      <c r="E46" s="4" t="s">
        <v>51</v>
      </c>
      <c r="F46" s="6">
        <v>45098</v>
      </c>
      <c r="G46" s="6">
        <v>45099</v>
      </c>
      <c r="H46" s="4">
        <v>1</v>
      </c>
      <c r="I46" s="4">
        <v>1</v>
      </c>
      <c r="J46" s="4">
        <v>1</v>
      </c>
      <c r="K46" s="4" t="s">
        <v>30</v>
      </c>
      <c r="L46" s="4">
        <v>49.3</v>
      </c>
      <c r="M46" s="4">
        <v>49.3</v>
      </c>
      <c r="N46" s="4" t="s">
        <v>257</v>
      </c>
      <c r="O46" s="4" t="s">
        <v>196</v>
      </c>
      <c r="P46" s="4" t="s">
        <v>33</v>
      </c>
      <c r="Q46" s="4">
        <v>0</v>
      </c>
      <c r="R46" s="7">
        <v>45098.0000115741</v>
      </c>
      <c r="S46" s="6">
        <v>45102</v>
      </c>
      <c r="T46" s="4" t="s">
        <v>34</v>
      </c>
      <c r="U46" s="4">
        <v>49.3</v>
      </c>
      <c r="V46" s="4">
        <v>0</v>
      </c>
      <c r="W46" s="4">
        <v>0</v>
      </c>
      <c r="X46" s="4" t="s">
        <v>258</v>
      </c>
      <c r="Y46" s="4" t="s">
        <v>259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260</v>
      </c>
      <c r="B2" s="4" t="s">
        <v>26</v>
      </c>
      <c r="C2" s="4" t="s">
        <v>27</v>
      </c>
      <c r="D2" s="4" t="s">
        <v>50</v>
      </c>
      <c r="E2" s="4" t="s">
        <v>51</v>
      </c>
      <c r="F2" s="6">
        <v>45089</v>
      </c>
      <c r="G2" s="6">
        <v>45096</v>
      </c>
      <c r="H2" s="4">
        <v>1</v>
      </c>
      <c r="I2" s="4">
        <v>7</v>
      </c>
      <c r="J2" s="4">
        <v>7</v>
      </c>
      <c r="K2" s="4" t="s">
        <v>261</v>
      </c>
      <c r="L2" s="4">
        <v>200</v>
      </c>
      <c r="M2" s="4">
        <v>200</v>
      </c>
      <c r="N2" s="4" t="s">
        <v>52</v>
      </c>
      <c r="O2" s="4" t="s">
        <v>262</v>
      </c>
      <c r="P2" s="4" t="s">
        <v>33</v>
      </c>
      <c r="Q2" s="4">
        <v>0</v>
      </c>
      <c r="R2" s="7">
        <v>45086</v>
      </c>
      <c r="S2" s="6">
        <v>45099</v>
      </c>
      <c r="T2" s="4" t="s">
        <v>34</v>
      </c>
      <c r="U2" s="4">
        <v>200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42" workbookViewId="0">
      <selection activeCell="A51" sqref="A51:E5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263</v>
      </c>
    </row>
    <row r="2" s="4" customFormat="1" spans="1:9">
      <c r="A2" s="5">
        <v>999223551993391</v>
      </c>
      <c r="B2" s="6">
        <v>45095</v>
      </c>
      <c r="C2" s="6">
        <v>45096</v>
      </c>
      <c r="D2" s="4">
        <v>341</v>
      </c>
      <c r="E2" s="4" t="str">
        <f>VLOOKUP(A2,HOP!A:L,12,0)</f>
        <v>341.00</v>
      </c>
      <c r="F2" s="4" t="str">
        <f>VLOOKUP(A2,HOP!A:C,3,0)</f>
        <v>3209452</v>
      </c>
      <c r="G2" s="4">
        <f>D2-E2</f>
        <v>0</v>
      </c>
      <c r="H2" s="4" t="str">
        <f>$H$1&amp;F2</f>
        <v>，3209452</v>
      </c>
      <c r="I2" s="4" t="str">
        <f>VLOOKUP(A2,HOP!A:U,21,0)</f>
        <v>直连</v>
      </c>
    </row>
    <row r="3" s="4" customFormat="1" spans="1:9">
      <c r="A3" s="5">
        <v>999223733110535</v>
      </c>
      <c r="B3" s="6">
        <v>45092</v>
      </c>
      <c r="C3" s="6">
        <v>45096</v>
      </c>
      <c r="D3" s="4">
        <v>1180</v>
      </c>
      <c r="E3" s="4" t="str">
        <f>VLOOKUP(A3,HOP!A:L,12,0)</f>
        <v>1180.00</v>
      </c>
      <c r="F3" s="4" t="str">
        <f>VLOOKUP(A3,HOP!A:C,3,0)</f>
        <v>3246069</v>
      </c>
      <c r="G3" s="4">
        <f t="shared" ref="G3:G45" si="0">D3-E3</f>
        <v>0</v>
      </c>
      <c r="H3" s="4" t="str">
        <f t="shared" ref="H3:H45" si="1">$H$1&amp;F3</f>
        <v>，3246069</v>
      </c>
      <c r="I3" s="4" t="str">
        <f>VLOOKUP(A3,HOP!A:U,21,0)</f>
        <v>直连</v>
      </c>
    </row>
    <row r="4" s="4" customFormat="1" spans="1:9">
      <c r="A4" s="5">
        <v>999223996414077</v>
      </c>
      <c r="B4" s="6">
        <v>45093</v>
      </c>
      <c r="C4" s="6">
        <v>45096</v>
      </c>
      <c r="D4" s="4">
        <v>1386</v>
      </c>
      <c r="E4" s="4" t="str">
        <f>VLOOKUP(A4,HOP!A:L,12,0)</f>
        <v>1386.00</v>
      </c>
      <c r="F4" s="4" t="str">
        <f>VLOOKUP(A4,HOP!A:C,3,0)</f>
        <v>3324105</v>
      </c>
      <c r="G4" s="4">
        <f t="shared" si="0"/>
        <v>0</v>
      </c>
      <c r="H4" s="4" t="str">
        <f t="shared" si="1"/>
        <v>，3324105</v>
      </c>
      <c r="I4" s="4" t="str">
        <f>VLOOKUP(A4,HOP!A:U,21,0)</f>
        <v>直采</v>
      </c>
    </row>
    <row r="5" s="4" customFormat="1" spans="1:9">
      <c r="A5" s="5">
        <v>999224647256651</v>
      </c>
      <c r="B5" s="6">
        <v>45089</v>
      </c>
      <c r="C5" s="6">
        <v>45096</v>
      </c>
      <c r="D5" s="4">
        <v>364</v>
      </c>
      <c r="E5" s="4">
        <v>364</v>
      </c>
      <c r="F5" s="4">
        <v>3473809</v>
      </c>
      <c r="G5" s="4">
        <f t="shared" si="0"/>
        <v>0</v>
      </c>
      <c r="H5" s="4" t="str">
        <f t="shared" si="1"/>
        <v>，3473809</v>
      </c>
      <c r="I5" s="4" t="e">
        <f>VLOOKUP(A5,HOP!A:U,21,0)</f>
        <v>#N/A</v>
      </c>
    </row>
    <row r="6" s="4" customFormat="1" spans="1:9">
      <c r="A6" s="5">
        <v>999224674549576</v>
      </c>
      <c r="B6" s="6">
        <v>45093</v>
      </c>
      <c r="C6" s="6">
        <v>45096</v>
      </c>
      <c r="D6" s="4">
        <v>138</v>
      </c>
      <c r="E6" s="4" t="str">
        <f>VLOOKUP(A6,HOP!A:L,12,0)</f>
        <v>138.00</v>
      </c>
      <c r="F6" s="4" t="str">
        <f>VLOOKUP(A6,HOP!A:C,3,0)</f>
        <v>3478311</v>
      </c>
      <c r="G6" s="4">
        <f t="shared" si="0"/>
        <v>0</v>
      </c>
      <c r="H6" s="4" t="str">
        <f t="shared" si="1"/>
        <v>，3478311</v>
      </c>
      <c r="I6" s="4" t="str">
        <f>VLOOKUP(A6,HOP!A:U,21,0)</f>
        <v>直采</v>
      </c>
    </row>
    <row r="7" s="4" customFormat="1" spans="1:9">
      <c r="A7" s="5">
        <v>999224740296696</v>
      </c>
      <c r="B7" s="6">
        <v>45091</v>
      </c>
      <c r="C7" s="6">
        <v>45096</v>
      </c>
      <c r="D7" s="4">
        <v>502.1</v>
      </c>
      <c r="E7" s="4" t="str">
        <f>VLOOKUP(A7,HOP!A:L,12,0)</f>
        <v>502.10</v>
      </c>
      <c r="F7" s="4" t="str">
        <f>VLOOKUP(A7,HOP!A:C,3,0)</f>
        <v>3496167</v>
      </c>
      <c r="G7" s="4">
        <f t="shared" si="0"/>
        <v>0</v>
      </c>
      <c r="H7" s="4" t="str">
        <f t="shared" si="1"/>
        <v>，3496167</v>
      </c>
      <c r="I7" s="4" t="str">
        <f>VLOOKUP(A7,HOP!A:U,21,0)</f>
        <v>直采</v>
      </c>
    </row>
    <row r="8" s="4" customFormat="1" spans="1:9">
      <c r="A8" s="5">
        <v>999224740547963</v>
      </c>
      <c r="B8" s="6">
        <v>45095</v>
      </c>
      <c r="C8" s="6">
        <v>45096</v>
      </c>
      <c r="D8" s="4">
        <v>48.25</v>
      </c>
      <c r="E8" s="4" t="str">
        <f>VLOOKUP(A8,HOP!A:L,12,0)</f>
        <v>48.25</v>
      </c>
      <c r="F8" s="4" t="str">
        <f>VLOOKUP(A8,HOP!A:C,3,0)</f>
        <v>3496351</v>
      </c>
      <c r="G8" s="4">
        <f t="shared" si="0"/>
        <v>0</v>
      </c>
      <c r="H8" s="4" t="str">
        <f t="shared" si="1"/>
        <v>，3496351</v>
      </c>
      <c r="I8" s="4" t="str">
        <f>VLOOKUP(A8,HOP!A:U,21,0)</f>
        <v>直采</v>
      </c>
    </row>
    <row r="9" s="4" customFormat="1" spans="1:9">
      <c r="A9" s="5">
        <v>999224746338911</v>
      </c>
      <c r="B9" s="6">
        <v>45095</v>
      </c>
      <c r="C9" s="6">
        <v>45096</v>
      </c>
      <c r="D9" s="4">
        <v>116.69</v>
      </c>
      <c r="E9" s="4" t="str">
        <f>VLOOKUP(A9,HOP!A:L,12,0)</f>
        <v>116.69</v>
      </c>
      <c r="F9" s="4" t="str">
        <f>VLOOKUP(A9,HOP!A:C,3,0)</f>
        <v>3499193</v>
      </c>
      <c r="G9" s="4">
        <f t="shared" si="0"/>
        <v>0</v>
      </c>
      <c r="H9" s="4" t="str">
        <f t="shared" si="1"/>
        <v>，3499193</v>
      </c>
      <c r="I9" s="4" t="str">
        <f>VLOOKUP(A9,HOP!A:U,21,0)</f>
        <v>直采</v>
      </c>
    </row>
    <row r="10" s="4" customFormat="1" spans="1:9">
      <c r="A10" s="5">
        <v>999224790874767</v>
      </c>
      <c r="B10" s="6">
        <v>45095</v>
      </c>
      <c r="C10" s="6">
        <v>45096</v>
      </c>
      <c r="D10" s="4">
        <v>70.33</v>
      </c>
      <c r="E10" s="4" t="str">
        <f>VLOOKUP(A10,HOP!A:L,12,0)</f>
        <v>70.33</v>
      </c>
      <c r="F10" s="4" t="str">
        <f>VLOOKUP(A10,HOP!A:C,3,0)</f>
        <v>3508768</v>
      </c>
      <c r="G10" s="4">
        <f t="shared" si="0"/>
        <v>0</v>
      </c>
      <c r="H10" s="4" t="str">
        <f t="shared" si="1"/>
        <v>，3508768</v>
      </c>
      <c r="I10" s="4" t="str">
        <f>VLOOKUP(A10,HOP!A:U,21,0)</f>
        <v>直采</v>
      </c>
    </row>
    <row r="11" s="4" customFormat="1" spans="1:9">
      <c r="A11" s="5">
        <v>999224799264537</v>
      </c>
      <c r="B11" s="6">
        <v>45095</v>
      </c>
      <c r="C11" s="6">
        <v>45096</v>
      </c>
      <c r="D11" s="4">
        <v>107.66</v>
      </c>
      <c r="E11" s="4" t="str">
        <f>VLOOKUP(A11,HOP!A:L,12,0)</f>
        <v>107.66</v>
      </c>
      <c r="F11" s="4" t="str">
        <f>VLOOKUP(A11,HOP!A:C,3,0)</f>
        <v>3510517</v>
      </c>
      <c r="G11" s="4">
        <f t="shared" si="0"/>
        <v>0</v>
      </c>
      <c r="H11" s="4" t="str">
        <f t="shared" si="1"/>
        <v>，3510517</v>
      </c>
      <c r="I11" s="4" t="str">
        <f>VLOOKUP(A11,HOP!A:U,21,0)</f>
        <v>直采</v>
      </c>
    </row>
    <row r="12" s="4" customFormat="1" spans="1:9">
      <c r="A12" s="5">
        <v>999224800226145</v>
      </c>
      <c r="B12" s="6">
        <v>45095</v>
      </c>
      <c r="C12" s="6">
        <v>45096</v>
      </c>
      <c r="D12" s="4">
        <v>76.61</v>
      </c>
      <c r="E12" s="4" t="str">
        <f>VLOOKUP(A12,HOP!A:L,12,0)</f>
        <v>76.61</v>
      </c>
      <c r="F12" s="4" t="str">
        <f>VLOOKUP(A12,HOP!A:C,3,0)</f>
        <v>3510762</v>
      </c>
      <c r="G12" s="4">
        <f t="shared" si="0"/>
        <v>0</v>
      </c>
      <c r="H12" s="4" t="str">
        <f t="shared" si="1"/>
        <v>，3510762</v>
      </c>
      <c r="I12" s="4" t="str">
        <f>VLOOKUP(A12,HOP!A:U,21,0)</f>
        <v>直采</v>
      </c>
    </row>
    <row r="13" s="4" customFormat="1" spans="1:9">
      <c r="A13" s="5">
        <v>999224814275316</v>
      </c>
      <c r="B13" s="6">
        <v>45095</v>
      </c>
      <c r="C13" s="6">
        <v>45096</v>
      </c>
      <c r="D13" s="4">
        <v>76.42</v>
      </c>
      <c r="E13" s="4" t="str">
        <f>VLOOKUP(A13,HOP!A:L,12,0)</f>
        <v>76.42</v>
      </c>
      <c r="F13" s="4" t="str">
        <f>VLOOKUP(A13,HOP!A:C,3,0)</f>
        <v>3514094</v>
      </c>
      <c r="G13" s="4">
        <f t="shared" si="0"/>
        <v>0</v>
      </c>
      <c r="H13" s="4" t="str">
        <f t="shared" si="1"/>
        <v>，3514094</v>
      </c>
      <c r="I13" s="4" t="str">
        <f>VLOOKUP(A13,HOP!A:U,21,0)</f>
        <v>直采</v>
      </c>
    </row>
    <row r="14" s="4" customFormat="1" spans="1:9">
      <c r="A14" s="5">
        <v>999224828776695</v>
      </c>
      <c r="B14" s="6">
        <v>45095</v>
      </c>
      <c r="C14" s="6">
        <v>45096</v>
      </c>
      <c r="D14" s="4">
        <v>42.83</v>
      </c>
      <c r="E14" s="4" t="str">
        <f>VLOOKUP(A14,HOP!A:L,12,0)</f>
        <v>42.83</v>
      </c>
      <c r="F14" s="4" t="str">
        <f>VLOOKUP(A14,HOP!A:C,3,0)</f>
        <v>3518851</v>
      </c>
      <c r="G14" s="4">
        <f t="shared" si="0"/>
        <v>0</v>
      </c>
      <c r="H14" s="4" t="str">
        <f t="shared" si="1"/>
        <v>，3518851</v>
      </c>
      <c r="I14" s="4" t="str">
        <f>VLOOKUP(A14,HOP!A:U,21,0)</f>
        <v>直采</v>
      </c>
    </row>
    <row r="15" s="4" customFormat="1" hidden="1" spans="1:9">
      <c r="A15" s="5">
        <v>18516399509</v>
      </c>
      <c r="B15" s="6">
        <v>45096</v>
      </c>
      <c r="C15" s="6">
        <v>45097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999223244286310</v>
      </c>
      <c r="B16" s="6">
        <v>45095</v>
      </c>
      <c r="C16" s="6">
        <v>45097</v>
      </c>
      <c r="D16" s="4">
        <v>404</v>
      </c>
      <c r="E16" s="4" t="str">
        <f>VLOOKUP(A16,HOP!A:L,12,0)</f>
        <v>404.00</v>
      </c>
      <c r="F16" s="4" t="str">
        <f>VLOOKUP(A16,HOP!A:C,3,0)</f>
        <v>3151036</v>
      </c>
      <c r="G16" s="4">
        <f t="shared" si="0"/>
        <v>0</v>
      </c>
      <c r="H16" s="4" t="str">
        <f t="shared" si="1"/>
        <v>，3151036</v>
      </c>
      <c r="I16" s="4" t="str">
        <f>VLOOKUP(A16,HOP!A:U,21,0)</f>
        <v>直连</v>
      </c>
    </row>
    <row r="17" s="4" customFormat="1" spans="1:9">
      <c r="A17" s="5">
        <v>999224742620506</v>
      </c>
      <c r="B17" s="6">
        <v>45095</v>
      </c>
      <c r="C17" s="6">
        <v>45097</v>
      </c>
      <c r="D17" s="4">
        <v>186.2</v>
      </c>
      <c r="E17" s="4" t="str">
        <f>VLOOKUP(A17,HOP!A:L,12,0)</f>
        <v>186.20</v>
      </c>
      <c r="F17" s="4" t="str">
        <f>VLOOKUP(A17,HOP!A:C,3,0)</f>
        <v>3497329</v>
      </c>
      <c r="G17" s="4">
        <f t="shared" si="0"/>
        <v>0</v>
      </c>
      <c r="H17" s="4" t="str">
        <f t="shared" si="1"/>
        <v>，3497329</v>
      </c>
      <c r="I17" s="4" t="str">
        <f>VLOOKUP(A17,HOP!A:U,21,0)</f>
        <v>直采</v>
      </c>
    </row>
    <row r="18" s="4" customFormat="1" spans="1:9">
      <c r="A18" s="5">
        <v>999224745110474</v>
      </c>
      <c r="B18" s="6">
        <v>45096</v>
      </c>
      <c r="C18" s="6">
        <v>45097</v>
      </c>
      <c r="D18" s="4">
        <v>196.11</v>
      </c>
      <c r="E18" s="4" t="str">
        <f>VLOOKUP(A18,HOP!A:L,12,0)</f>
        <v>196.11</v>
      </c>
      <c r="F18" s="4" t="str">
        <f>VLOOKUP(A18,HOP!A:C,3,0)</f>
        <v>3498658</v>
      </c>
      <c r="G18" s="4">
        <f t="shared" si="0"/>
        <v>0</v>
      </c>
      <c r="H18" s="4" t="str">
        <f t="shared" si="1"/>
        <v>，3498658</v>
      </c>
      <c r="I18" s="4" t="str">
        <f>VLOOKUP(A18,HOP!A:U,21,0)</f>
        <v>直采</v>
      </c>
    </row>
    <row r="19" s="4" customFormat="1" spans="1:9">
      <c r="A19" s="5">
        <v>999224822651175</v>
      </c>
      <c r="B19" s="6">
        <v>45095</v>
      </c>
      <c r="C19" s="6">
        <v>45097</v>
      </c>
      <c r="D19" s="4">
        <v>302.74</v>
      </c>
      <c r="E19" s="4" t="str">
        <f>VLOOKUP(A19,HOP!A:L,12,0)</f>
        <v>302.74</v>
      </c>
      <c r="F19" s="4" t="str">
        <f>VLOOKUP(A19,HOP!A:C,3,0)</f>
        <v>3516620</v>
      </c>
      <c r="G19" s="4">
        <f t="shared" si="0"/>
        <v>0</v>
      </c>
      <c r="H19" s="4" t="str">
        <f t="shared" si="1"/>
        <v>，3516620</v>
      </c>
      <c r="I19" s="4" t="str">
        <f>VLOOKUP(A19,HOP!A:U,21,0)</f>
        <v>直采</v>
      </c>
    </row>
    <row r="20" s="4" customFormat="1" spans="1:9">
      <c r="A20" s="5">
        <v>999224842141730</v>
      </c>
      <c r="B20" s="6">
        <v>45096</v>
      </c>
      <c r="C20" s="6">
        <v>45097</v>
      </c>
      <c r="D20" s="4">
        <v>85.51</v>
      </c>
      <c r="E20" s="4" t="str">
        <f>VLOOKUP(A20,HOP!A:L,12,0)</f>
        <v>85.51</v>
      </c>
      <c r="F20" s="4" t="str">
        <f>VLOOKUP(A20,HOP!A:C,3,0)</f>
        <v>3522828</v>
      </c>
      <c r="G20" s="4">
        <f t="shared" si="0"/>
        <v>0</v>
      </c>
      <c r="H20" s="4" t="str">
        <f t="shared" si="1"/>
        <v>，3522828</v>
      </c>
      <c r="I20" s="4" t="str">
        <f>VLOOKUP(A20,HOP!A:U,21,0)</f>
        <v>直采</v>
      </c>
    </row>
    <row r="21" s="4" customFormat="1" spans="1:9">
      <c r="A21" s="5">
        <v>999224478034669</v>
      </c>
      <c r="B21" s="6">
        <v>45095</v>
      </c>
      <c r="C21" s="6">
        <v>45098</v>
      </c>
      <c r="D21" s="4">
        <v>579</v>
      </c>
      <c r="E21" s="4" t="str">
        <f>VLOOKUP(A21,HOP!A:L,12,0)</f>
        <v>579.00</v>
      </c>
      <c r="F21" s="4" t="str">
        <f>VLOOKUP(A21,HOP!A:C,3,0)</f>
        <v>3437325</v>
      </c>
      <c r="G21" s="4">
        <f t="shared" si="0"/>
        <v>0</v>
      </c>
      <c r="H21" s="4" t="str">
        <f t="shared" si="1"/>
        <v>，3437325</v>
      </c>
      <c r="I21" s="4" t="str">
        <f>VLOOKUP(A21,HOP!A:U,21,0)</f>
        <v>直采</v>
      </c>
    </row>
    <row r="22" s="4" customFormat="1" spans="1:9">
      <c r="A22" s="5">
        <v>999224567852536</v>
      </c>
      <c r="B22" s="6">
        <v>45094</v>
      </c>
      <c r="C22" s="6">
        <v>45098</v>
      </c>
      <c r="D22" s="4">
        <v>192</v>
      </c>
      <c r="E22" s="4" t="str">
        <f>VLOOKUP(A22,HOP!A:L,12,0)</f>
        <v>192.00</v>
      </c>
      <c r="F22" s="4" t="str">
        <f>VLOOKUP(A22,HOP!A:C,3,0)</f>
        <v>3454238</v>
      </c>
      <c r="G22" s="4">
        <f t="shared" si="0"/>
        <v>0</v>
      </c>
      <c r="H22" s="4" t="str">
        <f t="shared" si="1"/>
        <v>，3454238</v>
      </c>
      <c r="I22" s="4" t="str">
        <f>VLOOKUP(A22,HOP!A:U,21,0)</f>
        <v>直采</v>
      </c>
    </row>
    <row r="23" s="4" customFormat="1" spans="1:9">
      <c r="A23" s="5">
        <v>999224736883889</v>
      </c>
      <c r="B23" s="6">
        <v>45097</v>
      </c>
      <c r="C23" s="6">
        <v>45098</v>
      </c>
      <c r="D23" s="4">
        <v>153.99</v>
      </c>
      <c r="E23" s="4" t="str">
        <f>VLOOKUP(A23,HOP!A:L,12,0)</f>
        <v>153.99</v>
      </c>
      <c r="F23" s="4" t="str">
        <f>VLOOKUP(A23,HOP!A:C,3,0)</f>
        <v>3495122</v>
      </c>
      <c r="G23" s="4">
        <f t="shared" si="0"/>
        <v>0</v>
      </c>
      <c r="H23" s="4" t="str">
        <f t="shared" si="1"/>
        <v>，3495122</v>
      </c>
      <c r="I23" s="4" t="str">
        <f>VLOOKUP(A23,HOP!A:U,21,0)</f>
        <v>直采</v>
      </c>
    </row>
    <row r="24" s="4" customFormat="1" spans="1:9">
      <c r="A24" s="5">
        <v>999224744631990</v>
      </c>
      <c r="B24" s="6">
        <v>45093</v>
      </c>
      <c r="C24" s="6">
        <v>45098</v>
      </c>
      <c r="D24" s="4">
        <v>298</v>
      </c>
      <c r="E24" s="4" t="str">
        <f>VLOOKUP(A24,HOP!A:L,12,0)</f>
        <v>298.00</v>
      </c>
      <c r="F24" s="4" t="str">
        <f>VLOOKUP(A24,HOP!A:C,3,0)</f>
        <v>3498442</v>
      </c>
      <c r="G24" s="4">
        <f t="shared" si="0"/>
        <v>0</v>
      </c>
      <c r="H24" s="4" t="str">
        <f t="shared" si="1"/>
        <v>，3498442</v>
      </c>
      <c r="I24" s="4" t="str">
        <f>VLOOKUP(A24,HOP!A:U,21,0)</f>
        <v>直采</v>
      </c>
    </row>
    <row r="25" s="4" customFormat="1" spans="1:9">
      <c r="A25" s="5">
        <v>999224750289566</v>
      </c>
      <c r="B25" s="6">
        <v>45097</v>
      </c>
      <c r="C25" s="6">
        <v>45098</v>
      </c>
      <c r="D25" s="4">
        <v>48.85</v>
      </c>
      <c r="E25" s="4" t="str">
        <f>VLOOKUP(A25,HOP!A:L,12,0)</f>
        <v>48.85</v>
      </c>
      <c r="F25" s="4" t="str">
        <f>VLOOKUP(A25,HOP!A:C,3,0)</f>
        <v>3499848</v>
      </c>
      <c r="G25" s="4">
        <f t="shared" si="0"/>
        <v>0</v>
      </c>
      <c r="H25" s="4" t="str">
        <f t="shared" si="1"/>
        <v>，3499848</v>
      </c>
      <c r="I25" s="4" t="str">
        <f>VLOOKUP(A25,HOP!A:U,21,0)</f>
        <v>直采</v>
      </c>
    </row>
    <row r="26" s="4" customFormat="1" spans="1:9">
      <c r="A26" s="5">
        <v>999224765036949</v>
      </c>
      <c r="B26" s="6">
        <v>45097</v>
      </c>
      <c r="C26" s="6">
        <v>45098</v>
      </c>
      <c r="D26" s="4">
        <v>70.24</v>
      </c>
      <c r="E26" s="4" t="str">
        <f>VLOOKUP(A26,HOP!A:L,12,0)</f>
        <v>70.24</v>
      </c>
      <c r="F26" s="4" t="str">
        <f>VLOOKUP(A26,HOP!A:C,3,0)</f>
        <v>3502181</v>
      </c>
      <c r="G26" s="4">
        <f t="shared" si="0"/>
        <v>0</v>
      </c>
      <c r="H26" s="4" t="str">
        <f t="shared" si="1"/>
        <v>，3502181</v>
      </c>
      <c r="I26" s="4" t="str">
        <f>VLOOKUP(A26,HOP!A:U,21,0)</f>
        <v>直采</v>
      </c>
    </row>
    <row r="27" s="4" customFormat="1" spans="1:9">
      <c r="A27" s="5">
        <v>999224780305041</v>
      </c>
      <c r="B27" s="6">
        <v>45097</v>
      </c>
      <c r="C27" s="6">
        <v>45098</v>
      </c>
      <c r="D27" s="4">
        <v>18.98</v>
      </c>
      <c r="E27" s="4" t="str">
        <f>VLOOKUP(A27,HOP!A:L,12,0)</f>
        <v>18.98</v>
      </c>
      <c r="F27" s="4" t="str">
        <f>VLOOKUP(A27,HOP!A:C,3,0)</f>
        <v>3506294</v>
      </c>
      <c r="G27" s="4">
        <f t="shared" si="0"/>
        <v>0</v>
      </c>
      <c r="H27" s="4" t="str">
        <f t="shared" si="1"/>
        <v>，3506294</v>
      </c>
      <c r="I27" s="4" t="str">
        <f>VLOOKUP(A27,HOP!A:U,21,0)</f>
        <v>直采</v>
      </c>
    </row>
    <row r="28" s="4" customFormat="1" spans="1:9">
      <c r="A28" s="5">
        <v>999224802355573</v>
      </c>
      <c r="B28" s="6">
        <v>45097</v>
      </c>
      <c r="C28" s="6">
        <v>45098</v>
      </c>
      <c r="D28" s="4">
        <v>53.69</v>
      </c>
      <c r="E28" s="4" t="str">
        <f>VLOOKUP(A28,HOP!A:L,12,0)</f>
        <v>53.69</v>
      </c>
      <c r="F28" s="4" t="str">
        <f>VLOOKUP(A28,HOP!A:C,3,0)</f>
        <v>3511361</v>
      </c>
      <c r="G28" s="4">
        <f t="shared" si="0"/>
        <v>0</v>
      </c>
      <c r="H28" s="4" t="str">
        <f t="shared" si="1"/>
        <v>，3511361</v>
      </c>
      <c r="I28" s="4" t="str">
        <f>VLOOKUP(A28,HOP!A:U,21,0)</f>
        <v>直采</v>
      </c>
    </row>
    <row r="29" s="4" customFormat="1" spans="1:9">
      <c r="A29" s="5">
        <v>999224809797392</v>
      </c>
      <c r="B29" s="6">
        <v>45097</v>
      </c>
      <c r="C29" s="6">
        <v>45098</v>
      </c>
      <c r="D29" s="4">
        <v>53.69</v>
      </c>
      <c r="E29" s="4" t="str">
        <f>VLOOKUP(A29,HOP!A:L,12,0)</f>
        <v>53.69</v>
      </c>
      <c r="F29" s="4" t="str">
        <f>VLOOKUP(A29,HOP!A:C,3,0)</f>
        <v>3512659</v>
      </c>
      <c r="G29" s="4">
        <f t="shared" si="0"/>
        <v>0</v>
      </c>
      <c r="H29" s="4" t="str">
        <f t="shared" si="1"/>
        <v>，3512659</v>
      </c>
      <c r="I29" s="4" t="str">
        <f>VLOOKUP(A29,HOP!A:U,21,0)</f>
        <v>直采</v>
      </c>
    </row>
    <row r="30" s="4" customFormat="1" spans="1:9">
      <c r="A30" s="5">
        <v>999224862224362</v>
      </c>
      <c r="B30" s="6">
        <v>45097</v>
      </c>
      <c r="C30" s="6">
        <v>45098</v>
      </c>
      <c r="D30" s="4">
        <v>85.11</v>
      </c>
      <c r="E30" s="4" t="str">
        <f>VLOOKUP(A30,HOP!A:L,12,0)</f>
        <v>85.11</v>
      </c>
      <c r="F30" s="4" t="str">
        <f>VLOOKUP(A30,HOP!A:C,3,0)</f>
        <v>3527505</v>
      </c>
      <c r="G30" s="4">
        <f t="shared" si="0"/>
        <v>0</v>
      </c>
      <c r="H30" s="4" t="str">
        <f t="shared" si="1"/>
        <v>，3527505</v>
      </c>
      <c r="I30" s="4" t="str">
        <f>VLOOKUP(A30,HOP!A:U,21,0)</f>
        <v>直采</v>
      </c>
    </row>
    <row r="31" s="4" customFormat="1" spans="1:9">
      <c r="A31" s="5">
        <v>999224862737756</v>
      </c>
      <c r="B31" s="6">
        <v>45097</v>
      </c>
      <c r="C31" s="6">
        <v>45098</v>
      </c>
      <c r="D31" s="4">
        <v>118.81</v>
      </c>
      <c r="E31" s="4" t="str">
        <f>VLOOKUP(A31,HOP!A:L,12,0)</f>
        <v>118.81</v>
      </c>
      <c r="F31" s="4" t="str">
        <f>VLOOKUP(A31,HOP!A:C,3,0)</f>
        <v>3527546</v>
      </c>
      <c r="G31" s="4">
        <f t="shared" si="0"/>
        <v>0</v>
      </c>
      <c r="H31" s="4" t="str">
        <f t="shared" si="1"/>
        <v>，3527546</v>
      </c>
      <c r="I31" s="4" t="str">
        <f>VLOOKUP(A31,HOP!A:U,21,0)</f>
        <v>直采</v>
      </c>
    </row>
    <row r="32" s="4" customFormat="1" spans="1:9">
      <c r="A32" s="5">
        <v>999224863637594</v>
      </c>
      <c r="B32" s="6">
        <v>45097</v>
      </c>
      <c r="C32" s="6">
        <v>45098</v>
      </c>
      <c r="D32" s="4">
        <v>85.11</v>
      </c>
      <c r="E32" s="4" t="str">
        <f>VLOOKUP(A32,HOP!A:L,12,0)</f>
        <v>85.11</v>
      </c>
      <c r="F32" s="4" t="str">
        <f>VLOOKUP(A32,HOP!A:C,3,0)</f>
        <v>3527654</v>
      </c>
      <c r="G32" s="4">
        <f t="shared" si="0"/>
        <v>0</v>
      </c>
      <c r="H32" s="4" t="str">
        <f t="shared" si="1"/>
        <v>，3527654</v>
      </c>
      <c r="I32" s="4" t="str">
        <f>VLOOKUP(A32,HOP!A:U,21,0)</f>
        <v>直采</v>
      </c>
    </row>
    <row r="33" s="4" customFormat="1" spans="1:9">
      <c r="A33" s="5">
        <v>999224680307463</v>
      </c>
      <c r="B33" s="6">
        <v>45097</v>
      </c>
      <c r="C33" s="6">
        <v>45099</v>
      </c>
      <c r="D33" s="4">
        <v>582</v>
      </c>
      <c r="E33" s="4" t="str">
        <f>VLOOKUP(A33,HOP!A:L,12,0)</f>
        <v>582.00</v>
      </c>
      <c r="F33" s="4" t="str">
        <f>VLOOKUP(A33,HOP!A:C,3,0)</f>
        <v>3479939</v>
      </c>
      <c r="G33" s="4">
        <f t="shared" si="0"/>
        <v>0</v>
      </c>
      <c r="H33" s="4" t="str">
        <f t="shared" si="1"/>
        <v>，3479939</v>
      </c>
      <c r="I33" s="4" t="str">
        <f>VLOOKUP(A33,HOP!A:U,21,0)</f>
        <v>直连</v>
      </c>
    </row>
    <row r="34" s="4" customFormat="1" spans="1:9">
      <c r="A34" s="5">
        <v>999224742444336</v>
      </c>
      <c r="B34" s="6">
        <v>45097</v>
      </c>
      <c r="C34" s="6">
        <v>45099</v>
      </c>
      <c r="D34" s="4">
        <v>107.7</v>
      </c>
      <c r="E34" s="4" t="str">
        <f>VLOOKUP(A34,HOP!A:L,12,0)</f>
        <v>107.70</v>
      </c>
      <c r="F34" s="4" t="str">
        <f>VLOOKUP(A34,HOP!A:C,3,0)</f>
        <v>3497239</v>
      </c>
      <c r="G34" s="4">
        <f t="shared" si="0"/>
        <v>0</v>
      </c>
      <c r="H34" s="4" t="str">
        <f t="shared" si="1"/>
        <v>，3497239</v>
      </c>
      <c r="I34" s="4" t="str">
        <f>VLOOKUP(A34,HOP!A:U,21,0)</f>
        <v>直采</v>
      </c>
    </row>
    <row r="35" s="4" customFormat="1" spans="1:9">
      <c r="A35" s="5">
        <v>999224742446519</v>
      </c>
      <c r="B35" s="6">
        <v>45097</v>
      </c>
      <c r="C35" s="6">
        <v>45099</v>
      </c>
      <c r="D35" s="4">
        <v>107.7</v>
      </c>
      <c r="E35" s="4" t="str">
        <f>VLOOKUP(A35,HOP!A:L,12,0)</f>
        <v>107.70</v>
      </c>
      <c r="F35" s="4" t="str">
        <f>VLOOKUP(A35,HOP!A:C,3,0)</f>
        <v>3497240</v>
      </c>
      <c r="G35" s="4">
        <f t="shared" si="0"/>
        <v>0</v>
      </c>
      <c r="H35" s="4" t="str">
        <f t="shared" si="1"/>
        <v>，3497240</v>
      </c>
      <c r="I35" s="4" t="str">
        <f>VLOOKUP(A35,HOP!A:U,21,0)</f>
        <v>直采</v>
      </c>
    </row>
    <row r="36" s="4" customFormat="1" spans="1:9">
      <c r="A36" s="5">
        <v>999224743867284</v>
      </c>
      <c r="B36" s="6">
        <v>45098</v>
      </c>
      <c r="C36" s="6">
        <v>45099</v>
      </c>
      <c r="D36" s="4">
        <v>32.1</v>
      </c>
      <c r="E36" s="4" t="str">
        <f>VLOOKUP(A36,HOP!A:L,12,0)</f>
        <v>32.10</v>
      </c>
      <c r="F36" s="4" t="str">
        <f>VLOOKUP(A36,HOP!A:C,3,0)</f>
        <v>3498048</v>
      </c>
      <c r="G36" s="4">
        <f t="shared" si="0"/>
        <v>0</v>
      </c>
      <c r="H36" s="4" t="str">
        <f t="shared" si="1"/>
        <v>，3498048</v>
      </c>
      <c r="I36" s="4" t="str">
        <f>VLOOKUP(A36,HOP!A:U,21,0)</f>
        <v>直采</v>
      </c>
    </row>
    <row r="37" s="4" customFormat="1" spans="1:9">
      <c r="A37" s="5">
        <v>999224745365730</v>
      </c>
      <c r="B37" s="6">
        <v>45098</v>
      </c>
      <c r="C37" s="6">
        <v>45099</v>
      </c>
      <c r="D37" s="4">
        <v>43.55</v>
      </c>
      <c r="E37" s="4" t="str">
        <f>VLOOKUP(A37,HOP!A:L,12,0)</f>
        <v>43.55</v>
      </c>
      <c r="F37" s="4" t="str">
        <f>VLOOKUP(A37,HOP!A:C,3,0)</f>
        <v>3498730</v>
      </c>
      <c r="G37" s="4">
        <f t="shared" si="0"/>
        <v>0</v>
      </c>
      <c r="H37" s="4" t="str">
        <f t="shared" si="1"/>
        <v>，3498730</v>
      </c>
      <c r="I37" s="4" t="str">
        <f>VLOOKUP(A37,HOP!A:U,21,0)</f>
        <v>直采</v>
      </c>
    </row>
    <row r="38" s="4" customFormat="1" spans="1:9">
      <c r="A38" s="5">
        <v>999224769675089</v>
      </c>
      <c r="B38" s="6">
        <v>45096</v>
      </c>
      <c r="C38" s="6">
        <v>45099</v>
      </c>
      <c r="D38" s="4">
        <v>292.23</v>
      </c>
      <c r="E38" s="4" t="str">
        <f>VLOOKUP(A38,HOP!A:L,12,0)</f>
        <v>292.23</v>
      </c>
      <c r="F38" s="4" t="str">
        <f>VLOOKUP(A38,HOP!A:C,3,0)</f>
        <v>3503339</v>
      </c>
      <c r="G38" s="4">
        <f t="shared" si="0"/>
        <v>0</v>
      </c>
      <c r="H38" s="4" t="str">
        <f t="shared" si="1"/>
        <v>，3503339</v>
      </c>
      <c r="I38" s="4" t="str">
        <f>VLOOKUP(A38,HOP!A:U,21,0)</f>
        <v>直采</v>
      </c>
    </row>
    <row r="39" s="4" customFormat="1" spans="1:9">
      <c r="A39" s="5">
        <v>999224814024806</v>
      </c>
      <c r="B39" s="6">
        <v>45098</v>
      </c>
      <c r="C39" s="6">
        <v>45099</v>
      </c>
      <c r="D39" s="4">
        <v>19.59</v>
      </c>
      <c r="E39" s="4" t="str">
        <f>VLOOKUP(A39,HOP!A:L,12,0)</f>
        <v>19.59</v>
      </c>
      <c r="F39" s="4" t="str">
        <f>VLOOKUP(A39,HOP!A:C,3,0)</f>
        <v>3513962</v>
      </c>
      <c r="G39" s="4">
        <f t="shared" si="0"/>
        <v>0</v>
      </c>
      <c r="H39" s="4" t="str">
        <f t="shared" si="1"/>
        <v>，3513962</v>
      </c>
      <c r="I39" s="4" t="str">
        <f>VLOOKUP(A39,HOP!A:U,21,0)</f>
        <v>直采</v>
      </c>
    </row>
    <row r="40" s="4" customFormat="1" spans="1:9">
      <c r="A40" s="5">
        <v>999224815918134</v>
      </c>
      <c r="B40" s="6">
        <v>45097</v>
      </c>
      <c r="C40" s="6">
        <v>45099</v>
      </c>
      <c r="D40" s="4">
        <v>397.48</v>
      </c>
      <c r="E40" s="4" t="str">
        <f>VLOOKUP(A40,HOP!A:L,12,0)</f>
        <v>397.48</v>
      </c>
      <c r="F40" s="4" t="str">
        <f>VLOOKUP(A40,HOP!A:C,3,0)</f>
        <v>3514722</v>
      </c>
      <c r="G40" s="4">
        <f t="shared" si="0"/>
        <v>0</v>
      </c>
      <c r="H40" s="4" t="str">
        <f t="shared" si="1"/>
        <v>，3514722</v>
      </c>
      <c r="I40" s="4" t="str">
        <f>VLOOKUP(A40,HOP!A:U,21,0)</f>
        <v>直采</v>
      </c>
    </row>
    <row r="41" s="4" customFormat="1" spans="1:9">
      <c r="A41" s="5">
        <v>999224840663142</v>
      </c>
      <c r="B41" s="6">
        <v>45097</v>
      </c>
      <c r="C41" s="6">
        <v>45099</v>
      </c>
      <c r="D41" s="4">
        <v>214.12</v>
      </c>
      <c r="E41" s="4" t="str">
        <f>VLOOKUP(A41,HOP!A:L,12,0)</f>
        <v>214.12</v>
      </c>
      <c r="F41" s="4" t="str">
        <f>VLOOKUP(A41,HOP!A:C,3,0)</f>
        <v>3522139</v>
      </c>
      <c r="G41" s="4">
        <f t="shared" si="0"/>
        <v>0</v>
      </c>
      <c r="H41" s="4" t="str">
        <f t="shared" si="1"/>
        <v>，3522139</v>
      </c>
      <c r="I41" s="4" t="str">
        <f>VLOOKUP(A41,HOP!A:U,21,0)</f>
        <v>直采</v>
      </c>
    </row>
    <row r="42" s="4" customFormat="1" spans="1:9">
      <c r="A42" s="5">
        <v>999224842274101</v>
      </c>
      <c r="B42" s="6">
        <v>45096</v>
      </c>
      <c r="C42" s="6">
        <v>45099</v>
      </c>
      <c r="D42" s="4">
        <v>100.77</v>
      </c>
      <c r="E42" s="4" t="str">
        <f>VLOOKUP(A42,HOP!A:L,12,0)</f>
        <v>100.77</v>
      </c>
      <c r="F42" s="4" t="str">
        <f>VLOOKUP(A42,HOP!A:C,3,0)</f>
        <v>3522902</v>
      </c>
      <c r="G42" s="4">
        <f t="shared" si="0"/>
        <v>0</v>
      </c>
      <c r="H42" s="4" t="str">
        <f t="shared" si="1"/>
        <v>，3522902</v>
      </c>
      <c r="I42" s="4" t="str">
        <f>VLOOKUP(A42,HOP!A:U,21,0)</f>
        <v>直连</v>
      </c>
    </row>
    <row r="43" s="4" customFormat="1" spans="1:9">
      <c r="A43" s="5">
        <v>999224858399056</v>
      </c>
      <c r="B43" s="6">
        <v>45098</v>
      </c>
      <c r="C43" s="6">
        <v>45099</v>
      </c>
      <c r="D43" s="4">
        <v>53.9</v>
      </c>
      <c r="E43" s="4" t="str">
        <f>VLOOKUP(A43,HOP!A:L,12,0)</f>
        <v>53.90</v>
      </c>
      <c r="F43" s="4" t="str">
        <f>VLOOKUP(A43,HOP!A:C,3,0)</f>
        <v>3527377</v>
      </c>
      <c r="G43" s="4">
        <f t="shared" si="0"/>
        <v>0</v>
      </c>
      <c r="H43" s="4" t="str">
        <f t="shared" si="1"/>
        <v>，3527377</v>
      </c>
      <c r="I43" s="4" t="str">
        <f>VLOOKUP(A43,HOP!A:U,21,0)</f>
        <v>直采</v>
      </c>
    </row>
    <row r="44" s="4" customFormat="1" spans="1:9">
      <c r="A44" s="5">
        <v>999224861579022</v>
      </c>
      <c r="B44" s="6">
        <v>45098</v>
      </c>
      <c r="C44" s="6">
        <v>45099</v>
      </c>
      <c r="D44" s="4">
        <v>42.62</v>
      </c>
      <c r="E44" s="4" t="str">
        <f>VLOOKUP(A44,HOP!A:L,12,0)</f>
        <v>42.62</v>
      </c>
      <c r="F44" s="4" t="str">
        <f>VLOOKUP(A44,HOP!A:C,3,0)</f>
        <v>3527463</v>
      </c>
      <c r="G44" s="4">
        <f t="shared" si="0"/>
        <v>0</v>
      </c>
      <c r="H44" s="4" t="str">
        <f t="shared" si="1"/>
        <v>，3527463</v>
      </c>
      <c r="I44" s="4" t="str">
        <f>VLOOKUP(A44,HOP!A:U,21,0)</f>
        <v>直采</v>
      </c>
    </row>
    <row r="45" s="4" customFormat="1" spans="1:9">
      <c r="A45" s="5">
        <v>999224881585425</v>
      </c>
      <c r="B45" s="6">
        <v>45098</v>
      </c>
      <c r="C45" s="6">
        <v>45099</v>
      </c>
      <c r="D45" s="4">
        <v>49.3</v>
      </c>
      <c r="E45" s="4" t="str">
        <f>VLOOKUP(A45,HOP!A:L,12,0)</f>
        <v>49.30</v>
      </c>
      <c r="F45" s="4" t="str">
        <f>VLOOKUP(A45,HOP!A:C,3,0)</f>
        <v>3532095</v>
      </c>
      <c r="G45" s="4">
        <f t="shared" si="0"/>
        <v>0</v>
      </c>
      <c r="H45" s="4" t="str">
        <f t="shared" si="1"/>
        <v>，3532095</v>
      </c>
      <c r="I45" s="4" t="str">
        <f>VLOOKUP(A45,HOP!A:U,21,0)</f>
        <v>直采</v>
      </c>
    </row>
    <row r="47" spans="4:4">
      <c r="D47" s="4">
        <f>SUM(D2:D46)</f>
        <v>9424.98</v>
      </c>
    </row>
    <row r="51" spans="1:4">
      <c r="A51" s="4" t="s">
        <v>264</v>
      </c>
      <c r="C51" s="4">
        <v>6817.21</v>
      </c>
      <c r="D51" s="4">
        <v>53380.05</v>
      </c>
    </row>
    <row r="52" spans="1:4">
      <c r="A52" s="4" t="s">
        <v>265</v>
      </c>
      <c r="C52" s="4">
        <v>2607.77</v>
      </c>
      <c r="D52" s="4">
        <v>20419.33</v>
      </c>
    </row>
    <row r="53" spans="1:4">
      <c r="A53" s="4" t="s">
        <v>266</v>
      </c>
      <c r="C53" s="4">
        <f>SUBTOTAL(9,C51:C52)</f>
        <v>9424.98</v>
      </c>
      <c r="D53" s="4">
        <f>SUBTOTAL(9,D51:D52)</f>
        <v>73799.38</v>
      </c>
    </row>
    <row r="54" spans="1:1">
      <c r="A54" s="4" t="s">
        <v>267</v>
      </c>
    </row>
  </sheetData>
  <autoFilter ref="A1:XFD47">
    <filterColumn colId="3">
      <filters blank="1">
        <filter val="85.11"/>
        <filter val="85.51"/>
        <filter val="196.11"/>
        <filter val="192"/>
        <filter val="214.12"/>
        <filter val="43.55"/>
        <filter val="298"/>
        <filter val="18.98"/>
        <filter val="19.59"/>
        <filter val="153.99"/>
        <filter val="32.1"/>
        <filter val="502.1"/>
        <filter val="76.61"/>
        <filter val="186.2"/>
        <filter val="42.62"/>
        <filter val="49.3"/>
        <filter val="292.23"/>
        <filter val="364"/>
        <filter val="70.24"/>
        <filter val="48.25"/>
        <filter val="107.66"/>
        <filter val="107.7"/>
        <filter val="53.9"/>
        <filter val="53.69"/>
        <filter val="116.69"/>
        <filter val="70.33"/>
        <filter val="302.74"/>
        <filter val="100.77"/>
        <filter val="138"/>
        <filter val="579"/>
        <filter val="1180"/>
        <filter val="341"/>
        <filter val="118.81"/>
        <filter val="582"/>
        <filter val="76.42"/>
        <filter val="42.83"/>
        <filter val="404"/>
        <filter val="48.85"/>
        <filter val="1386"/>
        <filter val="397.48"/>
        <filter val="9424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G8" sqref="G8"/>
    </sheetView>
  </sheetViews>
  <sheetFormatPr defaultColWidth="9" defaultRowHeight="13.5" outlineLevelRow="7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263</v>
      </c>
    </row>
    <row r="2" s="4" customFormat="1" spans="1:18">
      <c r="A2" s="5">
        <v>999224690986845</v>
      </c>
      <c r="B2" s="6">
        <v>45089</v>
      </c>
      <c r="C2" s="6">
        <v>45096</v>
      </c>
      <c r="D2" s="4">
        <v>200</v>
      </c>
      <c r="E2" s="4" t="e">
        <f>VLOOKUP(A2,HOP!A:L,12,0)</f>
        <v>#N/A</v>
      </c>
      <c r="F2" s="4">
        <v>3473809</v>
      </c>
      <c r="G2" s="4" t="e">
        <f>D2-E2</f>
        <v>#N/A</v>
      </c>
      <c r="H2" s="4" t="str">
        <f>$H$1&amp;F2</f>
        <v>，3473809</v>
      </c>
      <c r="I2" s="4" t="e">
        <f>VLOOKUP(A2,HOP!A:U,21,0)</f>
        <v>#N/A</v>
      </c>
      <c r="J2" s="4" t="s">
        <v>268</v>
      </c>
      <c r="N2" s="4" t="s">
        <v>269</v>
      </c>
      <c r="R2" s="4" t="s">
        <v>270</v>
      </c>
    </row>
    <row r="6" spans="1:1">
      <c r="A6" s="4" t="s">
        <v>271</v>
      </c>
    </row>
    <row r="7" spans="1:1">
      <c r="A7" s="4" t="s">
        <v>272</v>
      </c>
    </row>
    <row r="8" spans="1:1">
      <c r="A8" s="4" t="s">
        <v>273</v>
      </c>
    </row>
  </sheetData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274</v>
      </c>
      <c r="B1" s="2" t="s">
        <v>275</v>
      </c>
      <c r="C1" s="2" t="s">
        <v>276</v>
      </c>
      <c r="D1" s="2" t="s">
        <v>277</v>
      </c>
      <c r="E1" s="2" t="s">
        <v>13</v>
      </c>
      <c r="F1" s="2" t="s">
        <v>5</v>
      </c>
      <c r="G1" s="2" t="s">
        <v>6</v>
      </c>
      <c r="H1" s="2" t="s">
        <v>278</v>
      </c>
      <c r="I1" s="2" t="s">
        <v>279</v>
      </c>
      <c r="J1" s="2" t="s">
        <v>280</v>
      </c>
      <c r="K1" s="2" t="s">
        <v>281</v>
      </c>
      <c r="L1" s="2" t="s">
        <v>282</v>
      </c>
      <c r="M1" s="2" t="s">
        <v>283</v>
      </c>
      <c r="N1" s="2" t="s">
        <v>284</v>
      </c>
      <c r="O1" s="2" t="s">
        <v>285</v>
      </c>
      <c r="P1" s="2" t="s">
        <v>286</v>
      </c>
      <c r="Q1" s="2" t="s">
        <v>287</v>
      </c>
      <c r="R1" s="2" t="s">
        <v>288</v>
      </c>
      <c r="S1" s="2" t="s">
        <v>289</v>
      </c>
      <c r="T1" s="2" t="s">
        <v>290</v>
      </c>
      <c r="U1" s="2" t="s">
        <v>291</v>
      </c>
      <c r="V1" s="2" t="s">
        <v>292</v>
      </c>
    </row>
    <row r="2" s="1" customFormat="1" spans="1:22">
      <c r="A2" s="3">
        <v>999223244286310</v>
      </c>
      <c r="B2" s="1" t="s">
        <v>293</v>
      </c>
      <c r="C2" s="1" t="s">
        <v>294</v>
      </c>
      <c r="D2" s="1" t="s">
        <v>295</v>
      </c>
      <c r="E2" s="1" t="s">
        <v>296</v>
      </c>
      <c r="F2" s="1" t="s">
        <v>297</v>
      </c>
      <c r="G2" s="1" t="s">
        <v>298</v>
      </c>
      <c r="H2" s="1" t="s">
        <v>299</v>
      </c>
      <c r="I2" s="1" t="s">
        <v>300</v>
      </c>
      <c r="J2" s="1" t="s">
        <v>30</v>
      </c>
      <c r="K2" s="1" t="s">
        <v>301</v>
      </c>
      <c r="L2" s="1" t="s">
        <v>301</v>
      </c>
      <c r="M2" s="1" t="s">
        <v>302</v>
      </c>
      <c r="N2" s="1" t="s">
        <v>302</v>
      </c>
      <c r="O2" s="1" t="s">
        <v>303</v>
      </c>
      <c r="P2" s="1" t="s">
        <v>304</v>
      </c>
      <c r="Q2" s="1" t="s">
        <v>305</v>
      </c>
      <c r="R2" s="1" t="s">
        <v>306</v>
      </c>
      <c r="S2" s="1" t="s">
        <v>307</v>
      </c>
      <c r="T2" s="1" t="s">
        <v>308</v>
      </c>
      <c r="U2" s="1" t="s">
        <v>309</v>
      </c>
      <c r="V2" s="1" t="s">
        <v>310</v>
      </c>
    </row>
    <row r="3" s="1" customFormat="1" spans="1:22">
      <c r="A3" s="3">
        <v>999223551993391</v>
      </c>
      <c r="B3" s="1" t="s">
        <v>311</v>
      </c>
      <c r="C3" s="1" t="s">
        <v>312</v>
      </c>
      <c r="D3" s="1" t="s">
        <v>313</v>
      </c>
      <c r="E3" s="1" t="s">
        <v>314</v>
      </c>
      <c r="F3" s="1" t="s">
        <v>297</v>
      </c>
      <c r="G3" s="1" t="s">
        <v>315</v>
      </c>
      <c r="H3" s="1" t="s">
        <v>299</v>
      </c>
      <c r="I3" s="1" t="s">
        <v>316</v>
      </c>
      <c r="J3" s="1" t="s">
        <v>30</v>
      </c>
      <c r="K3" s="1" t="s">
        <v>317</v>
      </c>
      <c r="L3" s="1" t="s">
        <v>317</v>
      </c>
      <c r="M3" s="1" t="s">
        <v>302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318</v>
      </c>
      <c r="S3" s="1" t="s">
        <v>307</v>
      </c>
      <c r="T3" s="1" t="s">
        <v>308</v>
      </c>
      <c r="U3" s="1" t="s">
        <v>309</v>
      </c>
      <c r="V3" s="1" t="s">
        <v>319</v>
      </c>
    </row>
    <row r="4" s="1" customFormat="1" spans="1:22">
      <c r="A4" s="3">
        <v>999223733110535</v>
      </c>
      <c r="B4" s="1" t="s">
        <v>320</v>
      </c>
      <c r="C4" s="1" t="s">
        <v>321</v>
      </c>
      <c r="D4" s="1" t="s">
        <v>322</v>
      </c>
      <c r="E4" s="1" t="s">
        <v>323</v>
      </c>
      <c r="F4" s="1" t="s">
        <v>324</v>
      </c>
      <c r="G4" s="1" t="s">
        <v>315</v>
      </c>
      <c r="H4" s="1" t="s">
        <v>299</v>
      </c>
      <c r="I4" s="1" t="s">
        <v>325</v>
      </c>
      <c r="J4" s="1" t="s">
        <v>30</v>
      </c>
      <c r="K4" s="1" t="s">
        <v>326</v>
      </c>
      <c r="L4" s="1" t="s">
        <v>326</v>
      </c>
      <c r="M4" s="1" t="s">
        <v>302</v>
      </c>
      <c r="N4" s="1" t="s">
        <v>302</v>
      </c>
      <c r="O4" s="1" t="s">
        <v>303</v>
      </c>
      <c r="P4" s="1" t="s">
        <v>304</v>
      </c>
      <c r="Q4" s="1" t="s">
        <v>305</v>
      </c>
      <c r="R4" s="1" t="s">
        <v>327</v>
      </c>
      <c r="S4" s="1" t="s">
        <v>307</v>
      </c>
      <c r="T4" s="1" t="s">
        <v>308</v>
      </c>
      <c r="U4" s="1" t="s">
        <v>309</v>
      </c>
      <c r="V4" s="1" t="s">
        <v>310</v>
      </c>
    </row>
    <row r="5" s="1" customFormat="1" spans="1:22">
      <c r="A5" s="3">
        <v>999223996414077</v>
      </c>
      <c r="B5" s="1" t="s">
        <v>328</v>
      </c>
      <c r="C5" s="1" t="s">
        <v>329</v>
      </c>
      <c r="D5" s="1" t="s">
        <v>330</v>
      </c>
      <c r="E5" s="1" t="s">
        <v>331</v>
      </c>
      <c r="F5" s="1" t="s">
        <v>332</v>
      </c>
      <c r="G5" s="1" t="s">
        <v>315</v>
      </c>
      <c r="H5" s="1" t="s">
        <v>299</v>
      </c>
      <c r="I5" s="1" t="s">
        <v>333</v>
      </c>
      <c r="J5" s="1" t="s">
        <v>30</v>
      </c>
      <c r="K5" s="1" t="s">
        <v>334</v>
      </c>
      <c r="L5" s="1" t="s">
        <v>334</v>
      </c>
      <c r="M5" s="1" t="s">
        <v>302</v>
      </c>
      <c r="N5" s="1" t="s">
        <v>302</v>
      </c>
      <c r="O5" s="1" t="s">
        <v>303</v>
      </c>
      <c r="P5" s="1" t="s">
        <v>304</v>
      </c>
      <c r="Q5" s="1" t="s">
        <v>305</v>
      </c>
      <c r="R5" s="1" t="s">
        <v>335</v>
      </c>
      <c r="S5" s="1" t="s">
        <v>307</v>
      </c>
      <c r="T5" s="1" t="s">
        <v>308</v>
      </c>
      <c r="U5" s="1" t="s">
        <v>336</v>
      </c>
      <c r="V5" s="1" t="s">
        <v>337</v>
      </c>
    </row>
    <row r="6" s="1" customFormat="1" spans="1:22">
      <c r="A6" s="3">
        <v>999224478034669</v>
      </c>
      <c r="B6" s="1" t="s">
        <v>338</v>
      </c>
      <c r="C6" s="1" t="s">
        <v>339</v>
      </c>
      <c r="D6" s="1" t="s">
        <v>340</v>
      </c>
      <c r="E6" s="1" t="s">
        <v>341</v>
      </c>
      <c r="F6" s="1" t="s">
        <v>297</v>
      </c>
      <c r="G6" s="1" t="s">
        <v>342</v>
      </c>
      <c r="H6" s="1" t="s">
        <v>299</v>
      </c>
      <c r="I6" s="1" t="s">
        <v>343</v>
      </c>
      <c r="J6" s="1" t="s">
        <v>30</v>
      </c>
      <c r="K6" s="1" t="s">
        <v>344</v>
      </c>
      <c r="L6" s="1" t="s">
        <v>344</v>
      </c>
      <c r="M6" s="1" t="s">
        <v>302</v>
      </c>
      <c r="N6" s="1" t="s">
        <v>302</v>
      </c>
      <c r="O6" s="1" t="s">
        <v>303</v>
      </c>
      <c r="P6" s="1" t="s">
        <v>304</v>
      </c>
      <c r="Q6" s="1" t="s">
        <v>305</v>
      </c>
      <c r="R6" s="1" t="s">
        <v>345</v>
      </c>
      <c r="S6" s="1" t="s">
        <v>307</v>
      </c>
      <c r="T6" s="1" t="s">
        <v>308</v>
      </c>
      <c r="U6" s="1" t="s">
        <v>336</v>
      </c>
      <c r="V6" s="1" t="s">
        <v>346</v>
      </c>
    </row>
    <row r="7" s="1" customFormat="1" spans="1:22">
      <c r="A7" s="3">
        <v>999224567852536</v>
      </c>
      <c r="B7" s="1" t="s">
        <v>347</v>
      </c>
      <c r="C7" s="1" t="s">
        <v>348</v>
      </c>
      <c r="D7" s="1" t="s">
        <v>349</v>
      </c>
      <c r="E7" s="1" t="s">
        <v>350</v>
      </c>
      <c r="F7" s="1" t="s">
        <v>351</v>
      </c>
      <c r="G7" s="1" t="s">
        <v>342</v>
      </c>
      <c r="H7" s="1" t="s">
        <v>299</v>
      </c>
      <c r="I7" s="1" t="s">
        <v>352</v>
      </c>
      <c r="J7" s="1" t="s">
        <v>30</v>
      </c>
      <c r="K7" s="1" t="s">
        <v>353</v>
      </c>
      <c r="L7" s="1" t="s">
        <v>353</v>
      </c>
      <c r="M7" s="1" t="s">
        <v>302</v>
      </c>
      <c r="N7" s="1" t="s">
        <v>302</v>
      </c>
      <c r="O7" s="1" t="s">
        <v>303</v>
      </c>
      <c r="P7" s="1" t="s">
        <v>304</v>
      </c>
      <c r="Q7" s="1" t="s">
        <v>305</v>
      </c>
      <c r="R7" s="1" t="s">
        <v>354</v>
      </c>
      <c r="S7" s="1" t="s">
        <v>307</v>
      </c>
      <c r="T7" s="1" t="s">
        <v>308</v>
      </c>
      <c r="U7" s="1" t="s">
        <v>336</v>
      </c>
      <c r="V7" s="1" t="s">
        <v>337</v>
      </c>
    </row>
    <row r="8" s="1" customFormat="1" spans="1:22">
      <c r="A8" s="3">
        <v>999224674549576</v>
      </c>
      <c r="B8" s="1" t="s">
        <v>355</v>
      </c>
      <c r="C8" s="1" t="s">
        <v>356</v>
      </c>
      <c r="D8" s="1" t="s">
        <v>349</v>
      </c>
      <c r="E8" s="1" t="s">
        <v>357</v>
      </c>
      <c r="F8" s="1" t="s">
        <v>332</v>
      </c>
      <c r="G8" s="1" t="s">
        <v>315</v>
      </c>
      <c r="H8" s="1" t="s">
        <v>299</v>
      </c>
      <c r="I8" s="1" t="s">
        <v>358</v>
      </c>
      <c r="J8" s="1" t="s">
        <v>30</v>
      </c>
      <c r="K8" s="1" t="s">
        <v>359</v>
      </c>
      <c r="L8" s="1" t="s">
        <v>359</v>
      </c>
      <c r="M8" s="1" t="s">
        <v>302</v>
      </c>
      <c r="N8" s="1" t="s">
        <v>302</v>
      </c>
      <c r="O8" s="1" t="s">
        <v>303</v>
      </c>
      <c r="P8" s="1" t="s">
        <v>304</v>
      </c>
      <c r="Q8" s="1" t="s">
        <v>305</v>
      </c>
      <c r="R8" s="1" t="s">
        <v>360</v>
      </c>
      <c r="S8" s="1" t="s">
        <v>307</v>
      </c>
      <c r="T8" s="1" t="s">
        <v>308</v>
      </c>
      <c r="U8" s="1" t="s">
        <v>336</v>
      </c>
      <c r="V8" s="1" t="s">
        <v>337</v>
      </c>
    </row>
    <row r="9" s="1" customFormat="1" spans="1:22">
      <c r="A9" s="3">
        <v>999224680307463</v>
      </c>
      <c r="B9" s="1" t="s">
        <v>361</v>
      </c>
      <c r="C9" s="1" t="s">
        <v>362</v>
      </c>
      <c r="D9" s="1" t="s">
        <v>322</v>
      </c>
      <c r="E9" s="1" t="s">
        <v>363</v>
      </c>
      <c r="F9" s="1" t="s">
        <v>298</v>
      </c>
      <c r="G9" s="1" t="s">
        <v>364</v>
      </c>
      <c r="H9" s="1" t="s">
        <v>299</v>
      </c>
      <c r="I9" s="1" t="s">
        <v>365</v>
      </c>
      <c r="J9" s="1" t="s">
        <v>30</v>
      </c>
      <c r="K9" s="1" t="s">
        <v>366</v>
      </c>
      <c r="L9" s="1" t="s">
        <v>366</v>
      </c>
      <c r="M9" s="1" t="s">
        <v>302</v>
      </c>
      <c r="N9" s="1" t="s">
        <v>302</v>
      </c>
      <c r="O9" s="1" t="s">
        <v>303</v>
      </c>
      <c r="P9" s="1" t="s">
        <v>304</v>
      </c>
      <c r="Q9" s="1" t="s">
        <v>305</v>
      </c>
      <c r="R9" s="1" t="s">
        <v>367</v>
      </c>
      <c r="S9" s="1" t="s">
        <v>307</v>
      </c>
      <c r="T9" s="1" t="s">
        <v>308</v>
      </c>
      <c r="U9" s="1" t="s">
        <v>309</v>
      </c>
      <c r="V9" s="1" t="s">
        <v>310</v>
      </c>
    </row>
    <row r="10" s="1" customFormat="1" spans="1:22">
      <c r="A10" s="3">
        <v>999224736883889</v>
      </c>
      <c r="B10" s="1" t="s">
        <v>368</v>
      </c>
      <c r="C10" s="1" t="s">
        <v>369</v>
      </c>
      <c r="D10" s="1" t="s">
        <v>370</v>
      </c>
      <c r="E10" s="1" t="s">
        <v>371</v>
      </c>
      <c r="F10" s="1" t="s">
        <v>298</v>
      </c>
      <c r="G10" s="1" t="s">
        <v>342</v>
      </c>
      <c r="H10" s="1" t="s">
        <v>299</v>
      </c>
      <c r="I10" s="1" t="s">
        <v>372</v>
      </c>
      <c r="J10" s="1" t="s">
        <v>30</v>
      </c>
      <c r="K10" s="1" t="s">
        <v>373</v>
      </c>
      <c r="L10" s="1" t="s">
        <v>373</v>
      </c>
      <c r="M10" s="1" t="s">
        <v>302</v>
      </c>
      <c r="N10" s="1" t="s">
        <v>302</v>
      </c>
      <c r="O10" s="1" t="s">
        <v>303</v>
      </c>
      <c r="P10" s="1" t="s">
        <v>304</v>
      </c>
      <c r="Q10" s="1" t="s">
        <v>305</v>
      </c>
      <c r="R10" s="1" t="s">
        <v>374</v>
      </c>
      <c r="S10" s="1" t="s">
        <v>307</v>
      </c>
      <c r="T10" s="1" t="s">
        <v>308</v>
      </c>
      <c r="U10" s="1" t="s">
        <v>336</v>
      </c>
      <c r="V10" s="1" t="s">
        <v>319</v>
      </c>
    </row>
    <row r="11" s="1" customFormat="1" spans="1:22">
      <c r="A11" s="3">
        <v>999224740296696</v>
      </c>
      <c r="B11" s="1" t="s">
        <v>368</v>
      </c>
      <c r="C11" s="1" t="s">
        <v>375</v>
      </c>
      <c r="D11" s="1" t="s">
        <v>376</v>
      </c>
      <c r="E11" s="1" t="s">
        <v>377</v>
      </c>
      <c r="F11" s="1" t="s">
        <v>378</v>
      </c>
      <c r="G11" s="1" t="s">
        <v>315</v>
      </c>
      <c r="H11" s="1" t="s">
        <v>299</v>
      </c>
      <c r="I11" s="1" t="s">
        <v>379</v>
      </c>
      <c r="J11" s="1" t="s">
        <v>30</v>
      </c>
      <c r="K11" s="1" t="s">
        <v>380</v>
      </c>
      <c r="L11" s="1" t="s">
        <v>380</v>
      </c>
      <c r="M11" s="1" t="s">
        <v>302</v>
      </c>
      <c r="N11" s="1" t="s">
        <v>302</v>
      </c>
      <c r="O11" s="1" t="s">
        <v>303</v>
      </c>
      <c r="P11" s="1" t="s">
        <v>304</v>
      </c>
      <c r="Q11" s="1" t="s">
        <v>305</v>
      </c>
      <c r="R11" s="1" t="s">
        <v>381</v>
      </c>
      <c r="S11" s="1" t="s">
        <v>307</v>
      </c>
      <c r="T11" s="1" t="s">
        <v>308</v>
      </c>
      <c r="U11" s="1" t="s">
        <v>336</v>
      </c>
      <c r="V11" s="1" t="s">
        <v>319</v>
      </c>
    </row>
    <row r="12" s="1" customFormat="1" spans="1:22">
      <c r="A12" s="3">
        <v>999224740547963</v>
      </c>
      <c r="B12" s="1" t="s">
        <v>368</v>
      </c>
      <c r="C12" s="1" t="s">
        <v>382</v>
      </c>
      <c r="D12" s="1" t="s">
        <v>376</v>
      </c>
      <c r="E12" s="1" t="s">
        <v>383</v>
      </c>
      <c r="F12" s="1" t="s">
        <v>297</v>
      </c>
      <c r="G12" s="1" t="s">
        <v>315</v>
      </c>
      <c r="H12" s="1" t="s">
        <v>299</v>
      </c>
      <c r="I12" s="1" t="s">
        <v>384</v>
      </c>
      <c r="J12" s="1" t="s">
        <v>30</v>
      </c>
      <c r="K12" s="1" t="s">
        <v>385</v>
      </c>
      <c r="L12" s="1" t="s">
        <v>385</v>
      </c>
      <c r="M12" s="1" t="s">
        <v>302</v>
      </c>
      <c r="N12" s="1" t="s">
        <v>302</v>
      </c>
      <c r="O12" s="1" t="s">
        <v>303</v>
      </c>
      <c r="P12" s="1" t="s">
        <v>304</v>
      </c>
      <c r="Q12" s="1" t="s">
        <v>305</v>
      </c>
      <c r="R12" s="1" t="s">
        <v>386</v>
      </c>
      <c r="S12" s="1" t="s">
        <v>307</v>
      </c>
      <c r="T12" s="1" t="s">
        <v>308</v>
      </c>
      <c r="U12" s="1" t="s">
        <v>336</v>
      </c>
      <c r="V12" s="1" t="s">
        <v>319</v>
      </c>
    </row>
    <row r="13" s="1" customFormat="1" spans="1:22">
      <c r="A13" s="3">
        <v>999224742444336</v>
      </c>
      <c r="B13" s="1" t="s">
        <v>387</v>
      </c>
      <c r="C13" s="1" t="s">
        <v>388</v>
      </c>
      <c r="D13" s="1" t="s">
        <v>376</v>
      </c>
      <c r="E13" s="1" t="s">
        <v>389</v>
      </c>
      <c r="F13" s="1" t="s">
        <v>298</v>
      </c>
      <c r="G13" s="1" t="s">
        <v>364</v>
      </c>
      <c r="H13" s="1" t="s">
        <v>299</v>
      </c>
      <c r="I13" s="1" t="s">
        <v>390</v>
      </c>
      <c r="J13" s="1" t="s">
        <v>30</v>
      </c>
      <c r="K13" s="1" t="s">
        <v>391</v>
      </c>
      <c r="L13" s="1" t="s">
        <v>391</v>
      </c>
      <c r="M13" s="1" t="s">
        <v>302</v>
      </c>
      <c r="N13" s="1" t="s">
        <v>302</v>
      </c>
      <c r="O13" s="1" t="s">
        <v>303</v>
      </c>
      <c r="P13" s="1" t="s">
        <v>304</v>
      </c>
      <c r="Q13" s="1" t="s">
        <v>305</v>
      </c>
      <c r="R13" s="1" t="s">
        <v>392</v>
      </c>
      <c r="S13" s="1" t="s">
        <v>307</v>
      </c>
      <c r="T13" s="1" t="s">
        <v>308</v>
      </c>
      <c r="U13" s="1" t="s">
        <v>336</v>
      </c>
      <c r="V13" s="1" t="s">
        <v>319</v>
      </c>
    </row>
    <row r="14" s="1" customFormat="1" spans="1:22">
      <c r="A14" s="3">
        <v>999224742446519</v>
      </c>
      <c r="B14" s="1" t="s">
        <v>387</v>
      </c>
      <c r="C14" s="1" t="s">
        <v>393</v>
      </c>
      <c r="D14" s="1" t="s">
        <v>376</v>
      </c>
      <c r="E14" s="1" t="s">
        <v>394</v>
      </c>
      <c r="F14" s="1" t="s">
        <v>298</v>
      </c>
      <c r="G14" s="1" t="s">
        <v>364</v>
      </c>
      <c r="H14" s="1" t="s">
        <v>299</v>
      </c>
      <c r="I14" s="1" t="s">
        <v>390</v>
      </c>
      <c r="J14" s="1" t="s">
        <v>30</v>
      </c>
      <c r="K14" s="1" t="s">
        <v>391</v>
      </c>
      <c r="L14" s="1" t="s">
        <v>391</v>
      </c>
      <c r="M14" s="1" t="s">
        <v>302</v>
      </c>
      <c r="N14" s="1" t="s">
        <v>302</v>
      </c>
      <c r="O14" s="1" t="s">
        <v>303</v>
      </c>
      <c r="P14" s="1" t="s">
        <v>304</v>
      </c>
      <c r="Q14" s="1" t="s">
        <v>305</v>
      </c>
      <c r="R14" s="1" t="s">
        <v>395</v>
      </c>
      <c r="S14" s="1" t="s">
        <v>307</v>
      </c>
      <c r="T14" s="1" t="s">
        <v>308</v>
      </c>
      <c r="U14" s="1" t="s">
        <v>336</v>
      </c>
      <c r="V14" s="1" t="s">
        <v>319</v>
      </c>
    </row>
    <row r="15" s="1" customFormat="1" spans="1:22">
      <c r="A15" s="3">
        <v>999224742620506</v>
      </c>
      <c r="B15" s="1" t="s">
        <v>387</v>
      </c>
      <c r="C15" s="1" t="s">
        <v>396</v>
      </c>
      <c r="D15" s="1" t="s">
        <v>397</v>
      </c>
      <c r="E15" s="1" t="s">
        <v>398</v>
      </c>
      <c r="F15" s="1" t="s">
        <v>297</v>
      </c>
      <c r="G15" s="1" t="s">
        <v>298</v>
      </c>
      <c r="H15" s="1" t="s">
        <v>299</v>
      </c>
      <c r="I15" s="1" t="s">
        <v>399</v>
      </c>
      <c r="J15" s="1" t="s">
        <v>30</v>
      </c>
      <c r="K15" s="1" t="s">
        <v>400</v>
      </c>
      <c r="L15" s="1" t="s">
        <v>400</v>
      </c>
      <c r="M15" s="1" t="s">
        <v>302</v>
      </c>
      <c r="N15" s="1" t="s">
        <v>302</v>
      </c>
      <c r="O15" s="1" t="s">
        <v>303</v>
      </c>
      <c r="P15" s="1" t="s">
        <v>304</v>
      </c>
      <c r="Q15" s="1" t="s">
        <v>305</v>
      </c>
      <c r="R15" s="1" t="s">
        <v>401</v>
      </c>
      <c r="S15" s="1" t="s">
        <v>307</v>
      </c>
      <c r="T15" s="1" t="s">
        <v>308</v>
      </c>
      <c r="U15" s="1" t="s">
        <v>336</v>
      </c>
      <c r="V15" s="1" t="s">
        <v>337</v>
      </c>
    </row>
    <row r="16" s="1" customFormat="1" spans="1:22">
      <c r="A16" s="3">
        <v>999224743867284</v>
      </c>
      <c r="B16" s="1" t="s">
        <v>387</v>
      </c>
      <c r="C16" s="1" t="s">
        <v>402</v>
      </c>
      <c r="D16" s="1" t="s">
        <v>403</v>
      </c>
      <c r="E16" s="1" t="s">
        <v>404</v>
      </c>
      <c r="F16" s="1" t="s">
        <v>342</v>
      </c>
      <c r="G16" s="1" t="s">
        <v>364</v>
      </c>
      <c r="H16" s="1" t="s">
        <v>299</v>
      </c>
      <c r="I16" s="1" t="s">
        <v>405</v>
      </c>
      <c r="J16" s="1" t="s">
        <v>30</v>
      </c>
      <c r="K16" s="1" t="s">
        <v>406</v>
      </c>
      <c r="L16" s="1" t="s">
        <v>406</v>
      </c>
      <c r="M16" s="1" t="s">
        <v>302</v>
      </c>
      <c r="N16" s="1" t="s">
        <v>302</v>
      </c>
      <c r="O16" s="1" t="s">
        <v>303</v>
      </c>
      <c r="P16" s="1" t="s">
        <v>304</v>
      </c>
      <c r="Q16" s="1" t="s">
        <v>305</v>
      </c>
      <c r="R16" s="1" t="s">
        <v>407</v>
      </c>
      <c r="S16" s="1" t="s">
        <v>307</v>
      </c>
      <c r="T16" s="1" t="s">
        <v>308</v>
      </c>
      <c r="U16" s="1" t="s">
        <v>336</v>
      </c>
      <c r="V16" s="1" t="s">
        <v>337</v>
      </c>
    </row>
    <row r="17" s="1" customFormat="1" spans="1:22">
      <c r="A17" s="3">
        <v>999224744631990</v>
      </c>
      <c r="B17" s="1" t="s">
        <v>387</v>
      </c>
      <c r="C17" s="1" t="s">
        <v>408</v>
      </c>
      <c r="D17" s="1" t="s">
        <v>376</v>
      </c>
      <c r="E17" s="1" t="s">
        <v>409</v>
      </c>
      <c r="F17" s="1" t="s">
        <v>332</v>
      </c>
      <c r="G17" s="1" t="s">
        <v>342</v>
      </c>
      <c r="H17" s="1" t="s">
        <v>299</v>
      </c>
      <c r="I17" s="1" t="s">
        <v>410</v>
      </c>
      <c r="J17" s="1" t="s">
        <v>30</v>
      </c>
      <c r="K17" s="1" t="s">
        <v>411</v>
      </c>
      <c r="L17" s="1" t="s">
        <v>411</v>
      </c>
      <c r="M17" s="1" t="s">
        <v>302</v>
      </c>
      <c r="N17" s="1" t="s">
        <v>302</v>
      </c>
      <c r="O17" s="1" t="s">
        <v>303</v>
      </c>
      <c r="P17" s="1" t="s">
        <v>304</v>
      </c>
      <c r="Q17" s="1" t="s">
        <v>305</v>
      </c>
      <c r="R17" s="1" t="s">
        <v>412</v>
      </c>
      <c r="S17" s="1" t="s">
        <v>307</v>
      </c>
      <c r="T17" s="1" t="s">
        <v>308</v>
      </c>
      <c r="U17" s="1" t="s">
        <v>336</v>
      </c>
      <c r="V17" s="1" t="s">
        <v>319</v>
      </c>
    </row>
    <row r="18" s="1" customFormat="1" spans="1:22">
      <c r="A18" s="3">
        <v>999224745110474</v>
      </c>
      <c r="B18" s="1" t="s">
        <v>387</v>
      </c>
      <c r="C18" s="1" t="s">
        <v>413</v>
      </c>
      <c r="D18" s="1" t="s">
        <v>340</v>
      </c>
      <c r="E18" s="1" t="s">
        <v>414</v>
      </c>
      <c r="F18" s="1" t="s">
        <v>315</v>
      </c>
      <c r="G18" s="1" t="s">
        <v>298</v>
      </c>
      <c r="H18" s="1" t="s">
        <v>299</v>
      </c>
      <c r="I18" s="1" t="s">
        <v>415</v>
      </c>
      <c r="J18" s="1" t="s">
        <v>30</v>
      </c>
      <c r="K18" s="1" t="s">
        <v>416</v>
      </c>
      <c r="L18" s="1" t="s">
        <v>416</v>
      </c>
      <c r="M18" s="1" t="s">
        <v>302</v>
      </c>
      <c r="N18" s="1" t="s">
        <v>302</v>
      </c>
      <c r="O18" s="1" t="s">
        <v>303</v>
      </c>
      <c r="P18" s="1" t="s">
        <v>304</v>
      </c>
      <c r="Q18" s="1" t="s">
        <v>305</v>
      </c>
      <c r="R18" s="1" t="s">
        <v>417</v>
      </c>
      <c r="S18" s="1" t="s">
        <v>307</v>
      </c>
      <c r="T18" s="1" t="s">
        <v>308</v>
      </c>
      <c r="U18" s="1" t="s">
        <v>336</v>
      </c>
      <c r="V18" s="1" t="s">
        <v>346</v>
      </c>
    </row>
    <row r="19" s="1" customFormat="1" spans="1:22">
      <c r="A19" s="3">
        <v>999224745365730</v>
      </c>
      <c r="B19" s="1" t="s">
        <v>387</v>
      </c>
      <c r="C19" s="1" t="s">
        <v>418</v>
      </c>
      <c r="D19" s="1" t="s">
        <v>419</v>
      </c>
      <c r="E19" s="1" t="s">
        <v>420</v>
      </c>
      <c r="F19" s="1" t="s">
        <v>342</v>
      </c>
      <c r="G19" s="1" t="s">
        <v>364</v>
      </c>
      <c r="H19" s="1" t="s">
        <v>299</v>
      </c>
      <c r="I19" s="1" t="s">
        <v>421</v>
      </c>
      <c r="J19" s="1" t="s">
        <v>30</v>
      </c>
      <c r="K19" s="1" t="s">
        <v>422</v>
      </c>
      <c r="L19" s="1" t="s">
        <v>422</v>
      </c>
      <c r="M19" s="1" t="s">
        <v>302</v>
      </c>
      <c r="N19" s="1" t="s">
        <v>302</v>
      </c>
      <c r="O19" s="1" t="s">
        <v>303</v>
      </c>
      <c r="P19" s="1" t="s">
        <v>304</v>
      </c>
      <c r="Q19" s="1" t="s">
        <v>305</v>
      </c>
      <c r="R19" s="1" t="s">
        <v>423</v>
      </c>
      <c r="S19" s="1" t="s">
        <v>307</v>
      </c>
      <c r="T19" s="1" t="s">
        <v>308</v>
      </c>
      <c r="U19" s="1" t="s">
        <v>336</v>
      </c>
      <c r="V19" s="1" t="s">
        <v>337</v>
      </c>
    </row>
    <row r="20" s="1" customFormat="1" spans="1:22">
      <c r="A20" s="3">
        <v>999224746338911</v>
      </c>
      <c r="B20" s="1" t="s">
        <v>387</v>
      </c>
      <c r="C20" s="1" t="s">
        <v>424</v>
      </c>
      <c r="D20" s="1" t="s">
        <v>425</v>
      </c>
      <c r="E20" s="1" t="s">
        <v>426</v>
      </c>
      <c r="F20" s="1" t="s">
        <v>297</v>
      </c>
      <c r="G20" s="1" t="s">
        <v>315</v>
      </c>
      <c r="H20" s="1" t="s">
        <v>299</v>
      </c>
      <c r="I20" s="1" t="s">
        <v>427</v>
      </c>
      <c r="J20" s="1" t="s">
        <v>30</v>
      </c>
      <c r="K20" s="1" t="s">
        <v>428</v>
      </c>
      <c r="L20" s="1" t="s">
        <v>428</v>
      </c>
      <c r="M20" s="1" t="s">
        <v>302</v>
      </c>
      <c r="N20" s="1" t="s">
        <v>302</v>
      </c>
      <c r="O20" s="1" t="s">
        <v>303</v>
      </c>
      <c r="P20" s="1" t="s">
        <v>304</v>
      </c>
      <c r="Q20" s="1" t="s">
        <v>305</v>
      </c>
      <c r="R20" s="1" t="s">
        <v>429</v>
      </c>
      <c r="S20" s="1" t="s">
        <v>307</v>
      </c>
      <c r="T20" s="1" t="s">
        <v>308</v>
      </c>
      <c r="U20" s="1" t="s">
        <v>336</v>
      </c>
      <c r="V20" s="1" t="s">
        <v>337</v>
      </c>
    </row>
    <row r="21" s="1" customFormat="1" spans="1:22">
      <c r="A21" s="3">
        <v>999224750289566</v>
      </c>
      <c r="B21" s="1" t="s">
        <v>387</v>
      </c>
      <c r="C21" s="1" t="s">
        <v>430</v>
      </c>
      <c r="D21" s="1" t="s">
        <v>376</v>
      </c>
      <c r="E21" s="1" t="s">
        <v>431</v>
      </c>
      <c r="F21" s="1" t="s">
        <v>298</v>
      </c>
      <c r="G21" s="1" t="s">
        <v>342</v>
      </c>
      <c r="H21" s="1" t="s">
        <v>299</v>
      </c>
      <c r="I21" s="1" t="s">
        <v>432</v>
      </c>
      <c r="J21" s="1" t="s">
        <v>30</v>
      </c>
      <c r="K21" s="1" t="s">
        <v>433</v>
      </c>
      <c r="L21" s="1" t="s">
        <v>433</v>
      </c>
      <c r="M21" s="1" t="s">
        <v>302</v>
      </c>
      <c r="N21" s="1" t="s">
        <v>302</v>
      </c>
      <c r="O21" s="1" t="s">
        <v>303</v>
      </c>
      <c r="P21" s="1" t="s">
        <v>304</v>
      </c>
      <c r="Q21" s="1" t="s">
        <v>305</v>
      </c>
      <c r="R21" s="1" t="s">
        <v>434</v>
      </c>
      <c r="S21" s="1" t="s">
        <v>307</v>
      </c>
      <c r="T21" s="1" t="s">
        <v>308</v>
      </c>
      <c r="U21" s="1" t="s">
        <v>336</v>
      </c>
      <c r="V21" s="1" t="s">
        <v>319</v>
      </c>
    </row>
    <row r="22" s="1" customFormat="1" spans="1:22">
      <c r="A22" s="3">
        <v>999224765036949</v>
      </c>
      <c r="B22" s="1" t="s">
        <v>378</v>
      </c>
      <c r="C22" s="1" t="s">
        <v>435</v>
      </c>
      <c r="D22" s="1" t="s">
        <v>436</v>
      </c>
      <c r="E22" s="1" t="s">
        <v>437</v>
      </c>
      <c r="F22" s="1" t="s">
        <v>298</v>
      </c>
      <c r="G22" s="1" t="s">
        <v>342</v>
      </c>
      <c r="H22" s="1" t="s">
        <v>299</v>
      </c>
      <c r="I22" s="1" t="s">
        <v>438</v>
      </c>
      <c r="J22" s="1" t="s">
        <v>30</v>
      </c>
      <c r="K22" s="1" t="s">
        <v>439</v>
      </c>
      <c r="L22" s="1" t="s">
        <v>439</v>
      </c>
      <c r="M22" s="1" t="s">
        <v>302</v>
      </c>
      <c r="N22" s="1" t="s">
        <v>302</v>
      </c>
      <c r="O22" s="1" t="s">
        <v>303</v>
      </c>
      <c r="P22" s="1" t="s">
        <v>304</v>
      </c>
      <c r="Q22" s="1" t="s">
        <v>305</v>
      </c>
      <c r="R22" s="1" t="s">
        <v>440</v>
      </c>
      <c r="S22" s="1" t="s">
        <v>307</v>
      </c>
      <c r="T22" s="1" t="s">
        <v>308</v>
      </c>
      <c r="U22" s="1" t="s">
        <v>336</v>
      </c>
      <c r="V22" s="1" t="s">
        <v>337</v>
      </c>
    </row>
    <row r="23" s="1" customFormat="1" spans="1:22">
      <c r="A23" s="3">
        <v>999224769675089</v>
      </c>
      <c r="B23" s="1" t="s">
        <v>378</v>
      </c>
      <c r="C23" s="1" t="s">
        <v>441</v>
      </c>
      <c r="D23" s="1" t="s">
        <v>442</v>
      </c>
      <c r="E23" s="1" t="s">
        <v>443</v>
      </c>
      <c r="F23" s="1" t="s">
        <v>315</v>
      </c>
      <c r="G23" s="1" t="s">
        <v>364</v>
      </c>
      <c r="H23" s="1" t="s">
        <v>299</v>
      </c>
      <c r="I23" s="1" t="s">
        <v>444</v>
      </c>
      <c r="J23" s="1" t="s">
        <v>30</v>
      </c>
      <c r="K23" s="1" t="s">
        <v>445</v>
      </c>
      <c r="L23" s="1" t="s">
        <v>445</v>
      </c>
      <c r="M23" s="1" t="s">
        <v>302</v>
      </c>
      <c r="N23" s="1" t="s">
        <v>302</v>
      </c>
      <c r="O23" s="1" t="s">
        <v>303</v>
      </c>
      <c r="P23" s="1" t="s">
        <v>304</v>
      </c>
      <c r="Q23" s="1" t="s">
        <v>305</v>
      </c>
      <c r="R23" s="1" t="s">
        <v>446</v>
      </c>
      <c r="S23" s="1" t="s">
        <v>307</v>
      </c>
      <c r="T23" s="1" t="s">
        <v>308</v>
      </c>
      <c r="U23" s="1" t="s">
        <v>336</v>
      </c>
      <c r="V23" s="1" t="s">
        <v>319</v>
      </c>
    </row>
    <row r="24" s="1" customFormat="1" spans="1:22">
      <c r="A24" s="3">
        <v>999224780305041</v>
      </c>
      <c r="B24" s="1" t="s">
        <v>324</v>
      </c>
      <c r="C24" s="1" t="s">
        <v>447</v>
      </c>
      <c r="D24" s="1" t="s">
        <v>448</v>
      </c>
      <c r="E24" s="1" t="s">
        <v>449</v>
      </c>
      <c r="F24" s="1" t="s">
        <v>298</v>
      </c>
      <c r="G24" s="1" t="s">
        <v>342</v>
      </c>
      <c r="H24" s="1" t="s">
        <v>299</v>
      </c>
      <c r="I24" s="1" t="s">
        <v>450</v>
      </c>
      <c r="J24" s="1" t="s">
        <v>30</v>
      </c>
      <c r="K24" s="1" t="s">
        <v>451</v>
      </c>
      <c r="L24" s="1" t="s">
        <v>451</v>
      </c>
      <c r="M24" s="1" t="s">
        <v>302</v>
      </c>
      <c r="N24" s="1" t="s">
        <v>302</v>
      </c>
      <c r="O24" s="1" t="s">
        <v>303</v>
      </c>
      <c r="P24" s="1" t="s">
        <v>304</v>
      </c>
      <c r="Q24" s="1" t="s">
        <v>305</v>
      </c>
      <c r="R24" s="1" t="s">
        <v>452</v>
      </c>
      <c r="S24" s="1" t="s">
        <v>307</v>
      </c>
      <c r="T24" s="1" t="s">
        <v>308</v>
      </c>
      <c r="U24" s="1" t="s">
        <v>336</v>
      </c>
      <c r="V24" s="1" t="s">
        <v>319</v>
      </c>
    </row>
    <row r="25" s="1" customFormat="1" spans="1:22">
      <c r="A25" s="3">
        <v>999224790874767</v>
      </c>
      <c r="B25" s="1" t="s">
        <v>324</v>
      </c>
      <c r="C25" s="1" t="s">
        <v>453</v>
      </c>
      <c r="D25" s="1" t="s">
        <v>436</v>
      </c>
      <c r="E25" s="1" t="s">
        <v>454</v>
      </c>
      <c r="F25" s="1" t="s">
        <v>297</v>
      </c>
      <c r="G25" s="1" t="s">
        <v>315</v>
      </c>
      <c r="H25" s="1" t="s">
        <v>299</v>
      </c>
      <c r="I25" s="1" t="s">
        <v>455</v>
      </c>
      <c r="J25" s="1" t="s">
        <v>30</v>
      </c>
      <c r="K25" s="1" t="s">
        <v>456</v>
      </c>
      <c r="L25" s="1" t="s">
        <v>456</v>
      </c>
      <c r="M25" s="1" t="s">
        <v>302</v>
      </c>
      <c r="N25" s="1" t="s">
        <v>302</v>
      </c>
      <c r="O25" s="1" t="s">
        <v>303</v>
      </c>
      <c r="P25" s="1" t="s">
        <v>304</v>
      </c>
      <c r="Q25" s="1" t="s">
        <v>305</v>
      </c>
      <c r="R25" s="1" t="s">
        <v>457</v>
      </c>
      <c r="S25" s="1" t="s">
        <v>307</v>
      </c>
      <c r="T25" s="1" t="s">
        <v>308</v>
      </c>
      <c r="U25" s="1" t="s">
        <v>336</v>
      </c>
      <c r="V25" s="1" t="s">
        <v>337</v>
      </c>
    </row>
    <row r="26" s="1" customFormat="1" spans="1:22">
      <c r="A26" s="3">
        <v>999224799264537</v>
      </c>
      <c r="B26" s="1" t="s">
        <v>332</v>
      </c>
      <c r="C26" s="1" t="s">
        <v>458</v>
      </c>
      <c r="D26" s="1" t="s">
        <v>376</v>
      </c>
      <c r="E26" s="1" t="s">
        <v>459</v>
      </c>
      <c r="F26" s="1" t="s">
        <v>297</v>
      </c>
      <c r="G26" s="1" t="s">
        <v>315</v>
      </c>
      <c r="H26" s="1" t="s">
        <v>299</v>
      </c>
      <c r="I26" s="1" t="s">
        <v>460</v>
      </c>
      <c r="J26" s="1" t="s">
        <v>30</v>
      </c>
      <c r="K26" s="1" t="s">
        <v>461</v>
      </c>
      <c r="L26" s="1" t="s">
        <v>461</v>
      </c>
      <c r="M26" s="1" t="s">
        <v>302</v>
      </c>
      <c r="N26" s="1" t="s">
        <v>302</v>
      </c>
      <c r="O26" s="1" t="s">
        <v>303</v>
      </c>
      <c r="P26" s="1" t="s">
        <v>304</v>
      </c>
      <c r="Q26" s="1" t="s">
        <v>305</v>
      </c>
      <c r="R26" s="1" t="s">
        <v>462</v>
      </c>
      <c r="S26" s="1" t="s">
        <v>307</v>
      </c>
      <c r="T26" s="1" t="s">
        <v>308</v>
      </c>
      <c r="U26" s="1" t="s">
        <v>336</v>
      </c>
      <c r="V26" s="1" t="s">
        <v>319</v>
      </c>
    </row>
    <row r="27" s="1" customFormat="1" spans="1:22">
      <c r="A27" s="3">
        <v>999224800226145</v>
      </c>
      <c r="B27" s="1" t="s">
        <v>332</v>
      </c>
      <c r="C27" s="1" t="s">
        <v>463</v>
      </c>
      <c r="D27" s="1" t="s">
        <v>464</v>
      </c>
      <c r="E27" s="1" t="s">
        <v>465</v>
      </c>
      <c r="F27" s="1" t="s">
        <v>297</v>
      </c>
      <c r="G27" s="1" t="s">
        <v>315</v>
      </c>
      <c r="H27" s="1" t="s">
        <v>299</v>
      </c>
      <c r="I27" s="1" t="s">
        <v>466</v>
      </c>
      <c r="J27" s="1" t="s">
        <v>30</v>
      </c>
      <c r="K27" s="1" t="s">
        <v>467</v>
      </c>
      <c r="L27" s="1" t="s">
        <v>467</v>
      </c>
      <c r="M27" s="1" t="s">
        <v>302</v>
      </c>
      <c r="N27" s="1" t="s">
        <v>302</v>
      </c>
      <c r="O27" s="1" t="s">
        <v>303</v>
      </c>
      <c r="P27" s="1" t="s">
        <v>304</v>
      </c>
      <c r="Q27" s="1" t="s">
        <v>305</v>
      </c>
      <c r="R27" s="1" t="s">
        <v>468</v>
      </c>
      <c r="S27" s="1" t="s">
        <v>307</v>
      </c>
      <c r="T27" s="1" t="s">
        <v>308</v>
      </c>
      <c r="U27" s="1" t="s">
        <v>336</v>
      </c>
      <c r="V27" s="1" t="s">
        <v>469</v>
      </c>
    </row>
    <row r="28" s="1" customFormat="1" spans="1:22">
      <c r="A28" s="3">
        <v>999224802355573</v>
      </c>
      <c r="B28" s="1" t="s">
        <v>332</v>
      </c>
      <c r="C28" s="1" t="s">
        <v>470</v>
      </c>
      <c r="D28" s="1" t="s">
        <v>471</v>
      </c>
      <c r="E28" s="1" t="s">
        <v>472</v>
      </c>
      <c r="F28" s="1" t="s">
        <v>298</v>
      </c>
      <c r="G28" s="1" t="s">
        <v>342</v>
      </c>
      <c r="H28" s="1" t="s">
        <v>299</v>
      </c>
      <c r="I28" s="1" t="s">
        <v>473</v>
      </c>
      <c r="J28" s="1" t="s">
        <v>30</v>
      </c>
      <c r="K28" s="1" t="s">
        <v>474</v>
      </c>
      <c r="L28" s="1" t="s">
        <v>474</v>
      </c>
      <c r="M28" s="1" t="s">
        <v>302</v>
      </c>
      <c r="N28" s="1" t="s">
        <v>302</v>
      </c>
      <c r="O28" s="1" t="s">
        <v>303</v>
      </c>
      <c r="P28" s="1" t="s">
        <v>304</v>
      </c>
      <c r="Q28" s="1" t="s">
        <v>305</v>
      </c>
      <c r="R28" s="1" t="s">
        <v>475</v>
      </c>
      <c r="S28" s="1" t="s">
        <v>307</v>
      </c>
      <c r="T28" s="1" t="s">
        <v>308</v>
      </c>
      <c r="U28" s="1" t="s">
        <v>336</v>
      </c>
      <c r="V28" s="1" t="s">
        <v>319</v>
      </c>
    </row>
    <row r="29" s="1" customFormat="1" spans="1:22">
      <c r="A29" s="3">
        <v>999224809797392</v>
      </c>
      <c r="B29" s="1" t="s">
        <v>332</v>
      </c>
      <c r="C29" s="1" t="s">
        <v>476</v>
      </c>
      <c r="D29" s="1" t="s">
        <v>471</v>
      </c>
      <c r="E29" s="1" t="s">
        <v>477</v>
      </c>
      <c r="F29" s="1" t="s">
        <v>298</v>
      </c>
      <c r="G29" s="1" t="s">
        <v>342</v>
      </c>
      <c r="H29" s="1" t="s">
        <v>299</v>
      </c>
      <c r="I29" s="1" t="s">
        <v>473</v>
      </c>
      <c r="J29" s="1" t="s">
        <v>30</v>
      </c>
      <c r="K29" s="1" t="s">
        <v>474</v>
      </c>
      <c r="L29" s="1" t="s">
        <v>474</v>
      </c>
      <c r="M29" s="1" t="s">
        <v>302</v>
      </c>
      <c r="N29" s="1" t="s">
        <v>302</v>
      </c>
      <c r="O29" s="1" t="s">
        <v>303</v>
      </c>
      <c r="P29" s="1" t="s">
        <v>304</v>
      </c>
      <c r="Q29" s="1" t="s">
        <v>305</v>
      </c>
      <c r="R29" s="1" t="s">
        <v>478</v>
      </c>
      <c r="S29" s="1" t="s">
        <v>307</v>
      </c>
      <c r="T29" s="1" t="s">
        <v>308</v>
      </c>
      <c r="U29" s="1" t="s">
        <v>336</v>
      </c>
      <c r="V29" s="1" t="s">
        <v>319</v>
      </c>
    </row>
    <row r="30" s="1" customFormat="1" spans="1:22">
      <c r="A30" s="3">
        <v>999224814024806</v>
      </c>
      <c r="B30" s="1" t="s">
        <v>351</v>
      </c>
      <c r="C30" s="1" t="s">
        <v>479</v>
      </c>
      <c r="D30" s="1" t="s">
        <v>480</v>
      </c>
      <c r="E30" s="1" t="s">
        <v>481</v>
      </c>
      <c r="F30" s="1" t="s">
        <v>342</v>
      </c>
      <c r="G30" s="1" t="s">
        <v>364</v>
      </c>
      <c r="H30" s="1" t="s">
        <v>299</v>
      </c>
      <c r="I30" s="1" t="s">
        <v>482</v>
      </c>
      <c r="J30" s="1" t="s">
        <v>30</v>
      </c>
      <c r="K30" s="1" t="s">
        <v>483</v>
      </c>
      <c r="L30" s="1" t="s">
        <v>483</v>
      </c>
      <c r="M30" s="1" t="s">
        <v>302</v>
      </c>
      <c r="N30" s="1" t="s">
        <v>302</v>
      </c>
      <c r="O30" s="1" t="s">
        <v>303</v>
      </c>
      <c r="P30" s="1" t="s">
        <v>304</v>
      </c>
      <c r="Q30" s="1" t="s">
        <v>305</v>
      </c>
      <c r="R30" s="1" t="s">
        <v>484</v>
      </c>
      <c r="S30" s="1" t="s">
        <v>307</v>
      </c>
      <c r="T30" s="1" t="s">
        <v>308</v>
      </c>
      <c r="U30" s="1" t="s">
        <v>336</v>
      </c>
      <c r="V30" s="1" t="s">
        <v>319</v>
      </c>
    </row>
    <row r="31" s="1" customFormat="1" spans="1:22">
      <c r="A31" s="3">
        <v>999224814275316</v>
      </c>
      <c r="B31" s="1" t="s">
        <v>351</v>
      </c>
      <c r="C31" s="1" t="s">
        <v>485</v>
      </c>
      <c r="D31" s="1" t="s">
        <v>486</v>
      </c>
      <c r="E31" s="1" t="s">
        <v>487</v>
      </c>
      <c r="F31" s="1" t="s">
        <v>297</v>
      </c>
      <c r="G31" s="1" t="s">
        <v>315</v>
      </c>
      <c r="H31" s="1" t="s">
        <v>299</v>
      </c>
      <c r="I31" s="1" t="s">
        <v>488</v>
      </c>
      <c r="J31" s="1" t="s">
        <v>30</v>
      </c>
      <c r="K31" s="1" t="s">
        <v>489</v>
      </c>
      <c r="L31" s="1" t="s">
        <v>489</v>
      </c>
      <c r="M31" s="1" t="s">
        <v>302</v>
      </c>
      <c r="N31" s="1" t="s">
        <v>302</v>
      </c>
      <c r="O31" s="1" t="s">
        <v>303</v>
      </c>
      <c r="P31" s="1" t="s">
        <v>304</v>
      </c>
      <c r="Q31" s="1" t="s">
        <v>305</v>
      </c>
      <c r="R31" s="1" t="s">
        <v>490</v>
      </c>
      <c r="S31" s="1" t="s">
        <v>307</v>
      </c>
      <c r="T31" s="1" t="s">
        <v>308</v>
      </c>
      <c r="U31" s="1" t="s">
        <v>336</v>
      </c>
      <c r="V31" s="1" t="s">
        <v>319</v>
      </c>
    </row>
    <row r="32" s="1" customFormat="1" spans="1:22">
      <c r="A32" s="3">
        <v>999224815918134</v>
      </c>
      <c r="B32" s="1" t="s">
        <v>351</v>
      </c>
      <c r="C32" s="1" t="s">
        <v>491</v>
      </c>
      <c r="D32" s="1" t="s">
        <v>492</v>
      </c>
      <c r="E32" s="1" t="s">
        <v>493</v>
      </c>
      <c r="F32" s="1" t="s">
        <v>298</v>
      </c>
      <c r="G32" s="1" t="s">
        <v>364</v>
      </c>
      <c r="H32" s="1" t="s">
        <v>299</v>
      </c>
      <c r="I32" s="1" t="s">
        <v>494</v>
      </c>
      <c r="J32" s="1" t="s">
        <v>30</v>
      </c>
      <c r="K32" s="1" t="s">
        <v>495</v>
      </c>
      <c r="L32" s="1" t="s">
        <v>495</v>
      </c>
      <c r="M32" s="1" t="s">
        <v>302</v>
      </c>
      <c r="N32" s="1" t="s">
        <v>302</v>
      </c>
      <c r="O32" s="1" t="s">
        <v>303</v>
      </c>
      <c r="P32" s="1" t="s">
        <v>304</v>
      </c>
      <c r="Q32" s="1" t="s">
        <v>305</v>
      </c>
      <c r="R32" s="1" t="s">
        <v>496</v>
      </c>
      <c r="S32" s="1" t="s">
        <v>307</v>
      </c>
      <c r="T32" s="1" t="s">
        <v>308</v>
      </c>
      <c r="U32" s="1" t="s">
        <v>336</v>
      </c>
      <c r="V32" s="1" t="s">
        <v>337</v>
      </c>
    </row>
    <row r="33" s="1" customFormat="1" spans="1:22">
      <c r="A33" s="3">
        <v>999224822651175</v>
      </c>
      <c r="B33" s="1" t="s">
        <v>351</v>
      </c>
      <c r="C33" s="1" t="s">
        <v>497</v>
      </c>
      <c r="D33" s="1" t="s">
        <v>498</v>
      </c>
      <c r="E33" s="1" t="s">
        <v>499</v>
      </c>
      <c r="F33" s="1" t="s">
        <v>297</v>
      </c>
      <c r="G33" s="1" t="s">
        <v>298</v>
      </c>
      <c r="H33" s="1" t="s">
        <v>299</v>
      </c>
      <c r="I33" s="1" t="s">
        <v>500</v>
      </c>
      <c r="J33" s="1" t="s">
        <v>30</v>
      </c>
      <c r="K33" s="1" t="s">
        <v>501</v>
      </c>
      <c r="L33" s="1" t="s">
        <v>501</v>
      </c>
      <c r="M33" s="1" t="s">
        <v>302</v>
      </c>
      <c r="N33" s="1" t="s">
        <v>302</v>
      </c>
      <c r="O33" s="1" t="s">
        <v>303</v>
      </c>
      <c r="P33" s="1" t="s">
        <v>304</v>
      </c>
      <c r="Q33" s="1" t="s">
        <v>305</v>
      </c>
      <c r="R33" s="1" t="s">
        <v>502</v>
      </c>
      <c r="S33" s="1" t="s">
        <v>307</v>
      </c>
      <c r="T33" s="1" t="s">
        <v>308</v>
      </c>
      <c r="U33" s="1" t="s">
        <v>336</v>
      </c>
      <c r="V33" s="1" t="s">
        <v>503</v>
      </c>
    </row>
    <row r="34" s="1" customFormat="1" spans="1:22">
      <c r="A34" s="3">
        <v>999224828776695</v>
      </c>
      <c r="B34" s="1" t="s">
        <v>297</v>
      </c>
      <c r="C34" s="1" t="s">
        <v>504</v>
      </c>
      <c r="D34" s="1" t="s">
        <v>505</v>
      </c>
      <c r="E34" s="1" t="s">
        <v>506</v>
      </c>
      <c r="F34" s="1" t="s">
        <v>297</v>
      </c>
      <c r="G34" s="1" t="s">
        <v>315</v>
      </c>
      <c r="H34" s="1" t="s">
        <v>299</v>
      </c>
      <c r="I34" s="1" t="s">
        <v>507</v>
      </c>
      <c r="J34" s="1" t="s">
        <v>30</v>
      </c>
      <c r="K34" s="1" t="s">
        <v>508</v>
      </c>
      <c r="L34" s="1" t="s">
        <v>508</v>
      </c>
      <c r="M34" s="1" t="s">
        <v>302</v>
      </c>
      <c r="N34" s="1" t="s">
        <v>302</v>
      </c>
      <c r="O34" s="1" t="s">
        <v>303</v>
      </c>
      <c r="P34" s="1" t="s">
        <v>304</v>
      </c>
      <c r="Q34" s="1" t="s">
        <v>305</v>
      </c>
      <c r="R34" s="1" t="s">
        <v>509</v>
      </c>
      <c r="S34" s="1" t="s">
        <v>307</v>
      </c>
      <c r="T34" s="1" t="s">
        <v>308</v>
      </c>
      <c r="U34" s="1" t="s">
        <v>336</v>
      </c>
      <c r="V34" s="1" t="s">
        <v>319</v>
      </c>
    </row>
    <row r="35" s="1" customFormat="1" spans="1:22">
      <c r="A35" s="3">
        <v>999224840663142</v>
      </c>
      <c r="B35" s="1" t="s">
        <v>297</v>
      </c>
      <c r="C35" s="1" t="s">
        <v>510</v>
      </c>
      <c r="D35" s="1" t="s">
        <v>442</v>
      </c>
      <c r="E35" s="1" t="s">
        <v>511</v>
      </c>
      <c r="F35" s="1" t="s">
        <v>298</v>
      </c>
      <c r="G35" s="1" t="s">
        <v>364</v>
      </c>
      <c r="H35" s="1" t="s">
        <v>299</v>
      </c>
      <c r="I35" s="1" t="s">
        <v>512</v>
      </c>
      <c r="J35" s="1" t="s">
        <v>30</v>
      </c>
      <c r="K35" s="1" t="s">
        <v>513</v>
      </c>
      <c r="L35" s="1" t="s">
        <v>513</v>
      </c>
      <c r="M35" s="1" t="s">
        <v>302</v>
      </c>
      <c r="N35" s="1" t="s">
        <v>302</v>
      </c>
      <c r="O35" s="1" t="s">
        <v>303</v>
      </c>
      <c r="P35" s="1" t="s">
        <v>304</v>
      </c>
      <c r="Q35" s="1" t="s">
        <v>305</v>
      </c>
      <c r="R35" s="1" t="s">
        <v>514</v>
      </c>
      <c r="S35" s="1" t="s">
        <v>307</v>
      </c>
      <c r="T35" s="1" t="s">
        <v>308</v>
      </c>
      <c r="U35" s="1" t="s">
        <v>336</v>
      </c>
      <c r="V35" s="1" t="s">
        <v>319</v>
      </c>
    </row>
    <row r="36" s="1" customFormat="1" spans="1:22">
      <c r="A36" s="3">
        <v>999224842141730</v>
      </c>
      <c r="B36" s="1" t="s">
        <v>315</v>
      </c>
      <c r="C36" s="1" t="s">
        <v>515</v>
      </c>
      <c r="D36" s="1" t="s">
        <v>516</v>
      </c>
      <c r="E36" s="1" t="s">
        <v>517</v>
      </c>
      <c r="F36" s="1" t="s">
        <v>315</v>
      </c>
      <c r="G36" s="1" t="s">
        <v>298</v>
      </c>
      <c r="H36" s="1" t="s">
        <v>299</v>
      </c>
      <c r="I36" s="1" t="s">
        <v>518</v>
      </c>
      <c r="J36" s="1" t="s">
        <v>30</v>
      </c>
      <c r="K36" s="1" t="s">
        <v>519</v>
      </c>
      <c r="L36" s="1" t="s">
        <v>519</v>
      </c>
      <c r="M36" s="1" t="s">
        <v>302</v>
      </c>
      <c r="N36" s="1" t="s">
        <v>302</v>
      </c>
      <c r="O36" s="1" t="s">
        <v>303</v>
      </c>
      <c r="P36" s="1" t="s">
        <v>304</v>
      </c>
      <c r="Q36" s="1" t="s">
        <v>305</v>
      </c>
      <c r="R36" s="1" t="s">
        <v>520</v>
      </c>
      <c r="S36" s="1" t="s">
        <v>307</v>
      </c>
      <c r="T36" s="1" t="s">
        <v>308</v>
      </c>
      <c r="U36" s="1" t="s">
        <v>336</v>
      </c>
      <c r="V36" s="1" t="s">
        <v>337</v>
      </c>
    </row>
    <row r="37" s="1" customFormat="1" spans="1:22">
      <c r="A37" s="3">
        <v>999224842274101</v>
      </c>
      <c r="B37" s="1" t="s">
        <v>315</v>
      </c>
      <c r="C37" s="1" t="s">
        <v>521</v>
      </c>
      <c r="D37" s="1" t="s">
        <v>522</v>
      </c>
      <c r="E37" s="1" t="s">
        <v>523</v>
      </c>
      <c r="F37" s="1" t="s">
        <v>315</v>
      </c>
      <c r="G37" s="1" t="s">
        <v>364</v>
      </c>
      <c r="H37" s="1" t="s">
        <v>299</v>
      </c>
      <c r="I37" s="1" t="s">
        <v>524</v>
      </c>
      <c r="J37" s="1" t="s">
        <v>30</v>
      </c>
      <c r="K37" s="1" t="s">
        <v>525</v>
      </c>
      <c r="L37" s="1" t="s">
        <v>525</v>
      </c>
      <c r="M37" s="1" t="s">
        <v>302</v>
      </c>
      <c r="N37" s="1" t="s">
        <v>302</v>
      </c>
      <c r="O37" s="1" t="s">
        <v>303</v>
      </c>
      <c r="P37" s="1" t="s">
        <v>304</v>
      </c>
      <c r="Q37" s="1" t="s">
        <v>305</v>
      </c>
      <c r="R37" s="1" t="s">
        <v>526</v>
      </c>
      <c r="S37" s="1" t="s">
        <v>307</v>
      </c>
      <c r="T37" s="1" t="s">
        <v>308</v>
      </c>
      <c r="U37" s="1" t="s">
        <v>309</v>
      </c>
      <c r="V37" s="1" t="s">
        <v>337</v>
      </c>
    </row>
    <row r="38" s="1" customFormat="1" spans="1:22">
      <c r="A38" s="3">
        <v>999224858399056</v>
      </c>
      <c r="B38" s="1" t="s">
        <v>298</v>
      </c>
      <c r="C38" s="1" t="s">
        <v>527</v>
      </c>
      <c r="D38" s="1" t="s">
        <v>528</v>
      </c>
      <c r="E38" s="1" t="s">
        <v>529</v>
      </c>
      <c r="F38" s="1" t="s">
        <v>342</v>
      </c>
      <c r="G38" s="1" t="s">
        <v>364</v>
      </c>
      <c r="H38" s="1" t="s">
        <v>299</v>
      </c>
      <c r="I38" s="1" t="s">
        <v>530</v>
      </c>
      <c r="J38" s="1" t="s">
        <v>30</v>
      </c>
      <c r="K38" s="1" t="s">
        <v>531</v>
      </c>
      <c r="L38" s="1" t="s">
        <v>531</v>
      </c>
      <c r="M38" s="1" t="s">
        <v>302</v>
      </c>
      <c r="N38" s="1" t="s">
        <v>302</v>
      </c>
      <c r="O38" s="1" t="s">
        <v>303</v>
      </c>
      <c r="P38" s="1" t="s">
        <v>304</v>
      </c>
      <c r="Q38" s="1" t="s">
        <v>305</v>
      </c>
      <c r="R38" s="1" t="s">
        <v>532</v>
      </c>
      <c r="S38" s="1" t="s">
        <v>307</v>
      </c>
      <c r="T38" s="1" t="s">
        <v>308</v>
      </c>
      <c r="U38" s="1" t="s">
        <v>336</v>
      </c>
      <c r="V38" s="1" t="s">
        <v>319</v>
      </c>
    </row>
    <row r="39" s="1" customFormat="1" spans="1:22">
      <c r="A39" s="3">
        <v>999224861579022</v>
      </c>
      <c r="B39" s="1" t="s">
        <v>298</v>
      </c>
      <c r="C39" s="1" t="s">
        <v>533</v>
      </c>
      <c r="D39" s="1" t="s">
        <v>505</v>
      </c>
      <c r="E39" s="1" t="s">
        <v>534</v>
      </c>
      <c r="F39" s="1" t="s">
        <v>342</v>
      </c>
      <c r="G39" s="1" t="s">
        <v>364</v>
      </c>
      <c r="H39" s="1" t="s">
        <v>299</v>
      </c>
      <c r="I39" s="1" t="s">
        <v>535</v>
      </c>
      <c r="J39" s="1" t="s">
        <v>30</v>
      </c>
      <c r="K39" s="1" t="s">
        <v>536</v>
      </c>
      <c r="L39" s="1" t="s">
        <v>536</v>
      </c>
      <c r="M39" s="1" t="s">
        <v>302</v>
      </c>
      <c r="N39" s="1" t="s">
        <v>302</v>
      </c>
      <c r="O39" s="1" t="s">
        <v>303</v>
      </c>
      <c r="P39" s="1" t="s">
        <v>304</v>
      </c>
      <c r="Q39" s="1" t="s">
        <v>305</v>
      </c>
      <c r="R39" s="1" t="s">
        <v>537</v>
      </c>
      <c r="S39" s="1" t="s">
        <v>307</v>
      </c>
      <c r="T39" s="1" t="s">
        <v>308</v>
      </c>
      <c r="U39" s="1" t="s">
        <v>336</v>
      </c>
      <c r="V39" s="1" t="s">
        <v>319</v>
      </c>
    </row>
    <row r="40" s="1" customFormat="1" spans="1:22">
      <c r="A40" s="3">
        <v>999224862224362</v>
      </c>
      <c r="B40" s="1" t="s">
        <v>298</v>
      </c>
      <c r="C40" s="1" t="s">
        <v>538</v>
      </c>
      <c r="D40" s="1" t="s">
        <v>516</v>
      </c>
      <c r="E40" s="1" t="s">
        <v>539</v>
      </c>
      <c r="F40" s="1" t="s">
        <v>298</v>
      </c>
      <c r="G40" s="1" t="s">
        <v>342</v>
      </c>
      <c r="H40" s="1" t="s">
        <v>299</v>
      </c>
      <c r="I40" s="1" t="s">
        <v>540</v>
      </c>
      <c r="J40" s="1" t="s">
        <v>30</v>
      </c>
      <c r="K40" s="1" t="s">
        <v>541</v>
      </c>
      <c r="L40" s="1" t="s">
        <v>541</v>
      </c>
      <c r="M40" s="1" t="s">
        <v>302</v>
      </c>
      <c r="N40" s="1" t="s">
        <v>302</v>
      </c>
      <c r="O40" s="1" t="s">
        <v>303</v>
      </c>
      <c r="P40" s="1" t="s">
        <v>304</v>
      </c>
      <c r="Q40" s="1" t="s">
        <v>305</v>
      </c>
      <c r="R40" s="1" t="s">
        <v>542</v>
      </c>
      <c r="S40" s="1" t="s">
        <v>307</v>
      </c>
      <c r="T40" s="1" t="s">
        <v>308</v>
      </c>
      <c r="U40" s="1" t="s">
        <v>336</v>
      </c>
      <c r="V40" s="1" t="s">
        <v>337</v>
      </c>
    </row>
    <row r="41" s="1" customFormat="1" spans="1:22">
      <c r="A41" s="3">
        <v>999224862737756</v>
      </c>
      <c r="B41" s="1" t="s">
        <v>298</v>
      </c>
      <c r="C41" s="1" t="s">
        <v>543</v>
      </c>
      <c r="D41" s="1" t="s">
        <v>544</v>
      </c>
      <c r="E41" s="1" t="s">
        <v>545</v>
      </c>
      <c r="F41" s="1" t="s">
        <v>298</v>
      </c>
      <c r="G41" s="1" t="s">
        <v>342</v>
      </c>
      <c r="H41" s="1" t="s">
        <v>299</v>
      </c>
      <c r="I41" s="1" t="s">
        <v>546</v>
      </c>
      <c r="J41" s="1" t="s">
        <v>30</v>
      </c>
      <c r="K41" s="1" t="s">
        <v>547</v>
      </c>
      <c r="L41" s="1" t="s">
        <v>547</v>
      </c>
      <c r="M41" s="1" t="s">
        <v>302</v>
      </c>
      <c r="N41" s="1" t="s">
        <v>302</v>
      </c>
      <c r="O41" s="1" t="s">
        <v>303</v>
      </c>
      <c r="P41" s="1" t="s">
        <v>304</v>
      </c>
      <c r="Q41" s="1" t="s">
        <v>305</v>
      </c>
      <c r="R41" s="1" t="s">
        <v>548</v>
      </c>
      <c r="S41" s="1" t="s">
        <v>307</v>
      </c>
      <c r="T41" s="1" t="s">
        <v>308</v>
      </c>
      <c r="U41" s="1" t="s">
        <v>336</v>
      </c>
      <c r="V41" s="1" t="s">
        <v>503</v>
      </c>
    </row>
    <row r="42" s="1" customFormat="1" spans="1:22">
      <c r="A42" s="3">
        <v>999224863637594</v>
      </c>
      <c r="B42" s="1" t="s">
        <v>298</v>
      </c>
      <c r="C42" s="1" t="s">
        <v>549</v>
      </c>
      <c r="D42" s="1" t="s">
        <v>516</v>
      </c>
      <c r="E42" s="1" t="s">
        <v>550</v>
      </c>
      <c r="F42" s="1" t="s">
        <v>298</v>
      </c>
      <c r="G42" s="1" t="s">
        <v>342</v>
      </c>
      <c r="H42" s="1" t="s">
        <v>299</v>
      </c>
      <c r="I42" s="1" t="s">
        <v>540</v>
      </c>
      <c r="J42" s="1" t="s">
        <v>30</v>
      </c>
      <c r="K42" s="1" t="s">
        <v>541</v>
      </c>
      <c r="L42" s="1" t="s">
        <v>541</v>
      </c>
      <c r="M42" s="1" t="s">
        <v>302</v>
      </c>
      <c r="N42" s="1" t="s">
        <v>302</v>
      </c>
      <c r="O42" s="1" t="s">
        <v>303</v>
      </c>
      <c r="P42" s="1" t="s">
        <v>304</v>
      </c>
      <c r="Q42" s="1" t="s">
        <v>305</v>
      </c>
      <c r="R42" s="1" t="s">
        <v>551</v>
      </c>
      <c r="S42" s="1" t="s">
        <v>307</v>
      </c>
      <c r="T42" s="1" t="s">
        <v>308</v>
      </c>
      <c r="U42" s="1" t="s">
        <v>336</v>
      </c>
      <c r="V42" s="1" t="s">
        <v>337</v>
      </c>
    </row>
    <row r="43" s="1" customFormat="1" spans="1:22">
      <c r="A43" s="3">
        <v>999224881585425</v>
      </c>
      <c r="B43" s="1" t="s">
        <v>342</v>
      </c>
      <c r="C43" s="1" t="s">
        <v>552</v>
      </c>
      <c r="D43" s="1" t="s">
        <v>376</v>
      </c>
      <c r="E43" s="1" t="s">
        <v>553</v>
      </c>
      <c r="F43" s="1" t="s">
        <v>342</v>
      </c>
      <c r="G43" s="1" t="s">
        <v>364</v>
      </c>
      <c r="H43" s="1" t="s">
        <v>299</v>
      </c>
      <c r="I43" s="1" t="s">
        <v>554</v>
      </c>
      <c r="J43" s="1" t="s">
        <v>30</v>
      </c>
      <c r="K43" s="1" t="s">
        <v>555</v>
      </c>
      <c r="L43" s="1" t="s">
        <v>555</v>
      </c>
      <c r="M43" s="1" t="s">
        <v>302</v>
      </c>
      <c r="N43" s="1" t="s">
        <v>302</v>
      </c>
      <c r="O43" s="1" t="s">
        <v>303</v>
      </c>
      <c r="P43" s="1" t="s">
        <v>304</v>
      </c>
      <c r="Q43" s="1" t="s">
        <v>305</v>
      </c>
      <c r="R43" s="1" t="s">
        <v>556</v>
      </c>
      <c r="S43" s="1" t="s">
        <v>307</v>
      </c>
      <c r="T43" s="1" t="s">
        <v>308</v>
      </c>
      <c r="U43" s="1" t="s">
        <v>336</v>
      </c>
      <c r="V43" s="1" t="s">
        <v>319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2023-06-25T02:21:43Z</dcterms:created>
  <dcterms:modified xsi:type="dcterms:W3CDTF">2023-06-25T02:33:52Z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B879142FB8204DD6A6B379BF32DD95B3_12</vt:lpwstr>
  </property>
  <property fmtid="{D5CDD505-2E9C-101B-9397-08002B2CF9AE}" pid="3" name="KSOProductBuildVer">
    <vt:lpwstr>2052-11.1.0.14309</vt:lpwstr>
  </property>
</Properties>
</file>