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对账!$1:$7</definedName>
  </definedNames>
  <calcPr calcId="144525"/>
</workbook>
</file>

<file path=xl/sharedStrings.xml><?xml version="1.0" encoding="utf-8"?>
<sst xmlns="http://schemas.openxmlformats.org/spreadsheetml/2006/main" count="112" uniqueCount="85">
  <si>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</si>
  <si>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</si>
  <si>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</si>
  <si>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</si>
  <si>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</si>
  <si>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</si>
  <si>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</si>
  <si>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</si>
  <si>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</si>
  <si>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</si>
  <si>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</si>
  <si>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</si>
  <si>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</si>
  <si>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</si>
  <si>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</si>
  <si>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</si>
  <si>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</si>
  <si>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</si>
  <si>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</si>
  <si>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</si>
  <si>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</si>
  <si>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</si>
  <si>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</si>
  <si>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</si>
  <si>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</si>
  <si>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999224129441919	</t>
  </si>
  <si>
    <t>Ctrip</t>
  </si>
  <si>
    <t>正常</t>
  </si>
  <si>
    <t>[香港]香港富豪东方酒店(Regal Oriental Hotel)(105479964)</t>
  </si>
  <si>
    <t>高级客房&lt;至多8间&gt;&lt;2人入住&gt;</t>
  </si>
  <si>
    <t>CNY</t>
  </si>
  <si>
    <t>Cheung/Park Ho</t>
  </si>
  <si>
    <t>CA13744230626CNY</t>
  </si>
  <si>
    <t>未提现</t>
  </si>
  <si>
    <t>携程开票</t>
  </si>
  <si>
    <t xml:space="preserve">3366139	</t>
  </si>
  <si>
    <t xml:space="preserve">407068735	</t>
  </si>
  <si>
    <t xml:space="preserve">999224570563207	</t>
  </si>
  <si>
    <t>[广州]广州东方宾馆(83901132)</t>
  </si>
  <si>
    <t>豪华客房&lt;至多8间&gt;&lt;2人入住&gt;</t>
  </si>
  <si>
    <t>郭轶琛</t>
  </si>
  <si>
    <t xml:space="preserve">3454662	</t>
  </si>
  <si>
    <t xml:space="preserve">	</t>
  </si>
  <si>
    <t>取消</t>
  </si>
  <si>
    <t>，</t>
  </si>
  <si>
    <t>477 CNY</t>
  </si>
  <si>
    <t>A230626091526481</t>
  </si>
  <si>
    <t>总计：477元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</si>
  <si>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</si>
  <si>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</si>
  <si>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</si>
  <si>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</si>
  <si>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</si>
  <si>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</si>
  <si>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</si>
  <si>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</si>
  <si>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</si>
  <si>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</si>
  <si>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</si>
  <si>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</si>
  <si>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</si>
  <si>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</si>
  <si>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</si>
  <si>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</si>
  <si>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</si>
  <si>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</si>
  <si>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</si>
  <si>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2023-05-13</t>
  </si>
  <si>
    <t>3366139</t>
  </si>
  <si>
    <t>香港富豪东方酒店</t>
  </si>
  <si>
    <t>Cheung Park Ho</t>
  </si>
  <si>
    <t>2023-06-10</t>
  </si>
  <si>
    <t>2023-06-11</t>
  </si>
  <si>
    <t>退房日月结</t>
  </si>
  <si>
    <t>477.00</t>
  </si>
  <si>
    <t>RMB</t>
  </si>
  <si>
    <t>0</t>
  </si>
  <si>
    <t>0.00</t>
  </si>
  <si>
    <t>携程汇登国内直连</t>
  </si>
  <si>
    <t>01.011264</t>
  </si>
  <si>
    <t>2023-05-13 14:54:58</t>
  </si>
  <si>
    <t>否</t>
  </si>
  <si>
    <t>广州汇登信息科技有限公司</t>
  </si>
  <si>
    <t>直连</t>
  </si>
  <si>
    <t>中国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</si>
</sst>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4"/>
  <sheetViews>
    <sheetView workbookViewId="0">
      <selection activeCell="A1" sqref="$A1:$XFD1048576"/>
    </sheetView>
  </sheetViews>
  <sheetFormatPr defaultColWidth="9" defaultRowHeight="13.5" outlineLevelRow="3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45087</v>
      </c>
      <c r="G2" s="6">
        <v>45088</v>
      </c>
      <c r="H2" s="4">
        <v>1</v>
      </c>
      <c r="I2" s="4">
        <v>1</v>
      </c>
      <c r="J2" s="4">
        <v>1</v>
      </c>
      <c r="K2" s="4" t="s">
        <v>30</v>
      </c>
      <c r="L2" s="4">
        <v>477</v>
      </c>
      <c r="M2" s="4">
        <v>477</v>
      </c>
      <c r="N2" s="4" t="s">
        <v>31</v>
      </c>
      <c r="O2" s="4" t="s">
        <v>32</v>
      </c>
      <c r="P2" s="4" t="s">
        <v>33</v>
      </c>
      <c r="Q2" s="4">
        <v>0</v>
      </c>
      <c r="R2" s="7">
        <v>45059</v>
      </c>
      <c r="S2" s="6">
        <v>45103</v>
      </c>
      <c r="T2" s="4" t="s">
        <v>34</v>
      </c>
      <c r="U2" s="4">
        <v>477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45085</v>
      </c>
      <c r="G3" s="6">
        <v>45088</v>
      </c>
      <c r="H3" s="4">
        <v>1</v>
      </c>
      <c r="I3" s="4">
        <v>3</v>
      </c>
      <c r="J3" s="4">
        <v>3</v>
      </c>
      <c r="K3" s="4" t="s">
        <v>30</v>
      </c>
      <c r="L3" s="4">
        <v>2547</v>
      </c>
      <c r="M3" s="4">
        <v>2547</v>
      </c>
      <c r="N3" s="4" t="s">
        <v>40</v>
      </c>
      <c r="O3" s="4" t="s">
        <v>32</v>
      </c>
      <c r="P3" s="4" t="s">
        <v>33</v>
      </c>
      <c r="Q3" s="4">
        <v>0</v>
      </c>
      <c r="R3" s="7">
        <v>45080</v>
      </c>
      <c r="S3" s="6">
        <v>45103</v>
      </c>
      <c r="T3" s="4" t="s">
        <v>34</v>
      </c>
      <c r="U3" s="4">
        <v>2547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37</v>
      </c>
      <c r="B4" s="4" t="s">
        <v>26</v>
      </c>
      <c r="C4" s="4" t="s">
        <v>43</v>
      </c>
      <c r="D4" s="4" t="s">
        <v>38</v>
      </c>
      <c r="E4" s="4" t="s">
        <v>39</v>
      </c>
      <c r="F4" s="6">
        <v>45085</v>
      </c>
      <c r="G4" s="6">
        <v>45088</v>
      </c>
      <c r="H4" s="4">
        <v>1</v>
      </c>
      <c r="I4" s="4">
        <v>3</v>
      </c>
      <c r="J4" s="4">
        <v>3</v>
      </c>
      <c r="K4" s="4" t="s">
        <v>30</v>
      </c>
      <c r="L4" s="4">
        <v>-2547</v>
      </c>
      <c r="M4" s="4">
        <v>-2547</v>
      </c>
      <c r="N4" s="4" t="s">
        <v>40</v>
      </c>
      <c r="O4" s="4" t="s">
        <v>32</v>
      </c>
      <c r="P4" s="4" t="s">
        <v>33</v>
      </c>
      <c r="Q4" s="4">
        <v>0</v>
      </c>
      <c r="R4" s="7">
        <v>45080</v>
      </c>
      <c r="S4" s="6">
        <v>45103</v>
      </c>
      <c r="T4" s="4" t="s">
        <v>34</v>
      </c>
      <c r="U4" s="4">
        <v>-2547</v>
      </c>
      <c r="V4" s="4">
        <v>0</v>
      </c>
      <c r="W4" s="4">
        <v>0</v>
      </c>
      <c r="X4" s="4" t="s">
        <v>41</v>
      </c>
      <c r="Y4" s="4" t="s">
        <v>42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1"/>
  <sheetViews>
    <sheetView tabSelected="1" workbookViewId="0">
      <selection activeCell="A10" sqref="A10:A11"/>
    </sheetView>
  </sheetViews>
  <sheetFormatPr defaultColWidth="9" defaultRowHeight="13.5"/>
  <cols>
    <col min="1" max="1" width="12.625" style="4"/>
    <col min="2" max="3" width="10.375" style="4"/>
    <col min="4" max="16358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44</v>
      </c>
    </row>
    <row r="2" s="4" customFormat="1" spans="1:9">
      <c r="A2" s="5">
        <v>999224129441919</v>
      </c>
      <c r="B2" s="6">
        <v>45087</v>
      </c>
      <c r="C2" s="6">
        <v>45088</v>
      </c>
      <c r="D2" s="4">
        <v>477</v>
      </c>
      <c r="E2" s="4" t="str">
        <f>VLOOKUP(A2,HOP!A:L,12,0)</f>
        <v>477.00</v>
      </c>
      <c r="F2" s="4" t="str">
        <f>VLOOKUP(A2,HOP!A:C,3,0)</f>
        <v>3366139</v>
      </c>
      <c r="G2" s="4">
        <f>D2-E2</f>
        <v>0</v>
      </c>
      <c r="H2" s="4" t="str">
        <f>$H$1&amp;F2</f>
        <v>，3366139</v>
      </c>
      <c r="I2" s="4" t="str">
        <f>VLOOKUP(A2,HOP!A:U,21,0)</f>
        <v>直连</v>
      </c>
    </row>
    <row r="3" s="4" customFormat="1" hidden="1" spans="1:9">
      <c r="A3" s="5">
        <v>999224570563207</v>
      </c>
      <c r="B3" s="6">
        <v>45085</v>
      </c>
      <c r="C3" s="6">
        <v>45088</v>
      </c>
      <c r="D3" s="4">
        <v>0</v>
      </c>
      <c r="E3" s="4" t="e">
        <f>VLOOKUP(A3,HOP!A:L,12,0)</f>
        <v>#N/A</v>
      </c>
      <c r="F3" s="4" t="e">
        <f>VLOOKUP(A3,HOP!A:C,3,0)</f>
        <v>#N/A</v>
      </c>
      <c r="G3" s="4" t="e">
        <f>D3-E3</f>
        <v>#N/A</v>
      </c>
      <c r="H3" s="4" t="e">
        <f>$H$1&amp;F3</f>
        <v>#N/A</v>
      </c>
      <c r="I3" s="4" t="e">
        <f>VLOOKUP(A3,HOP!A:U,21,0)</f>
        <v>#N/A</v>
      </c>
    </row>
    <row r="5" spans="4:4">
      <c r="D5" s="4">
        <f>SUM(D2:D4)</f>
        <v>477</v>
      </c>
    </row>
    <row r="7" spans="4:4">
      <c r="D7" s="4" t="s">
        <v>45</v>
      </c>
    </row>
    <row r="10" spans="1:1">
      <c r="A10" s="4" t="s">
        <v>46</v>
      </c>
    </row>
    <row r="11" spans="1:1">
      <c r="A11" s="4" t="s">
        <v>47</v>
      </c>
    </row>
  </sheetData>
  <autoFilter ref="A1:XFD7">
    <filterColumn colId="3">
      <filters blank="1">
        <filter val="477"/>
        <filter val="477 CNY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"/>
  <sheetViews>
    <sheetView workbookViewId="0">
      <selection activeCell="A2" sqref="A2:A1048576"/>
    </sheetView>
  </sheetViews>
  <sheetFormatPr defaultColWidth="8" defaultRowHeight="12.75" outlineLevelRow="1"/>
  <cols>
    <col min="1" max="1" width="11.125" style="1"/>
    <col min="2" max="16383" width="8" style="1"/>
  </cols>
  <sheetData>
    <row r="1" s="1" customFormat="1" spans="1:22">
      <c r="A1" s="2" t="s">
        <v>48</v>
      </c>
      <c r="B1" s="2" t="s">
        <v>49</v>
      </c>
      <c r="C1" s="2" t="s">
        <v>50</v>
      </c>
      <c r="D1" s="2" t="s">
        <v>51</v>
      </c>
      <c r="E1" s="2" t="s">
        <v>13</v>
      </c>
      <c r="F1" s="2" t="s">
        <v>5</v>
      </c>
      <c r="G1" s="2" t="s">
        <v>6</v>
      </c>
      <c r="H1" s="2" t="s">
        <v>52</v>
      </c>
      <c r="I1" s="2" t="s">
        <v>53</v>
      </c>
      <c r="J1" s="2" t="s">
        <v>54</v>
      </c>
      <c r="K1" s="2" t="s">
        <v>55</v>
      </c>
      <c r="L1" s="2" t="s">
        <v>56</v>
      </c>
      <c r="M1" s="2" t="s">
        <v>57</v>
      </c>
      <c r="N1" s="2" t="s">
        <v>58</v>
      </c>
      <c r="O1" s="2" t="s">
        <v>59</v>
      </c>
      <c r="P1" s="2" t="s">
        <v>60</v>
      </c>
      <c r="Q1" s="2" t="s">
        <v>61</v>
      </c>
      <c r="R1" s="2" t="s">
        <v>62</v>
      </c>
      <c r="S1" s="2" t="s">
        <v>63</v>
      </c>
      <c r="T1" s="2" t="s">
        <v>64</v>
      </c>
      <c r="U1" s="2" t="s">
        <v>65</v>
      </c>
      <c r="V1" s="2" t="s">
        <v>66</v>
      </c>
    </row>
    <row r="2" s="1" customFormat="1" spans="1:22">
      <c r="A2" s="3">
        <v>999224129441919</v>
      </c>
      <c r="B2" s="1" t="s">
        <v>67</v>
      </c>
      <c r="C2" s="1" t="s">
        <v>68</v>
      </c>
      <c r="D2" s="1" t="s">
        <v>69</v>
      </c>
      <c r="E2" s="1" t="s">
        <v>70</v>
      </c>
      <c r="F2" s="1" t="s">
        <v>71</v>
      </c>
      <c r="G2" s="1" t="s">
        <v>72</v>
      </c>
      <c r="H2" s="1" t="s">
        <v>73</v>
      </c>
      <c r="I2" s="1" t="s">
        <v>74</v>
      </c>
      <c r="J2" s="1" t="s">
        <v>75</v>
      </c>
      <c r="K2" s="1" t="s">
        <v>74</v>
      </c>
      <c r="L2" s="1" t="s">
        <v>74</v>
      </c>
      <c r="M2" s="1" t="s">
        <v>76</v>
      </c>
      <c r="N2" s="1" t="s">
        <v>76</v>
      </c>
      <c r="O2" s="1" t="s">
        <v>77</v>
      </c>
      <c r="P2" s="1" t="s">
        <v>78</v>
      </c>
      <c r="Q2" s="1" t="s">
        <v>79</v>
      </c>
      <c r="R2" s="1" t="s">
        <v>80</v>
      </c>
      <c r="S2" s="1" t="s">
        <v>81</v>
      </c>
      <c r="T2" s="1" t="s">
        <v>82</v>
      </c>
      <c r="U2" s="1" t="s">
        <v>83</v>
      </c>
      <c r="V2" s="1" t="s">
        <v>84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2023-06-26T01:09:16Z</dcterms:created>
  <dcterms:modified xsi:type="dcterms:W3CDTF">2023-06-26T01:16:39Z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D9F2EC29C0444727A910F3593C5EFD07_12</vt:lpwstr>
  </property>
  <property fmtid="{D5CDD505-2E9C-101B-9397-08002B2CF9AE}" pid="3" name="KSOProductBuildVer">
    <vt:lpwstr>2052-11.1.0.14309</vt:lpwstr>
  </property>
</Properties>
</file>