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<sst xmlns="http://schemas.openxmlformats.org/spreadsheetml/2006/main" count="121" uniqueCount="88">
  <si>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</si>
  <si>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</si>
  <si>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</si>
  <si>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</si>
  <si>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</si>
  <si>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</si>
  <si>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</si>
  <si>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</si>
  <si>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</si>
  <si>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</si>
  <si>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</si>
  <si>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</si>
  <si>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</si>
  <si>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</si>
  <si>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</si>
  <si>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</si>
  <si>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</si>
  <si>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</si>
  <si>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</si>
  <si>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</si>
  <si>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</si>
  <si>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</si>
  <si>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</si>
  <si>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</si>
  <si>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</si>
  <si>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999224588275907	</t>
  </si>
  <si>
    <t>Ctrip</t>
  </si>
  <si>
    <t>正常</t>
  </si>
  <si>
    <t>[佛山]佛山顺德罗浮宫索菲特酒店(68396998)</t>
  </si>
  <si>
    <t>豪华现代风格大床房&lt;至多8间&gt;&lt;2人入住&gt;</t>
  </si>
  <si>
    <t>CNY</t>
  </si>
  <si>
    <t>董应超</t>
  </si>
  <si>
    <t>CA13744230627CNY</t>
  </si>
  <si>
    <t>未提现</t>
  </si>
  <si>
    <t>携程开票</t>
  </si>
  <si>
    <t xml:space="preserve">3459470	</t>
  </si>
  <si>
    <t xml:space="preserve">2306110518	</t>
  </si>
  <si>
    <t xml:space="preserve">999224681837222	</t>
  </si>
  <si>
    <t>[枣庄]尚客优连锁酒店(枣庄华山银座商城店)(92481937)</t>
  </si>
  <si>
    <t>特价房&lt;至多8间&gt;&lt;2人入住&gt;</t>
  </si>
  <si>
    <t>沈硕</t>
  </si>
  <si>
    <t xml:space="preserve">3480333	</t>
  </si>
  <si>
    <t xml:space="preserve">(THK)YD03499230609105107501;	</t>
  </si>
  <si>
    <t>，</t>
  </si>
  <si>
    <t xml:space="preserve"> 992 CNY</t>
  </si>
  <si>
    <t>A230627093758481</t>
  </si>
  <si>
    <t>总计：992元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</si>
  <si>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</si>
  <si>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</si>
  <si>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</si>
  <si>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</si>
  <si>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</si>
  <si>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</si>
  <si>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</si>
  <si>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</si>
  <si>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</si>
  <si>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</si>
  <si>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</si>
  <si>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</si>
  <si>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</si>
  <si>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</si>
  <si>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</si>
  <si>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</si>
  <si>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</si>
  <si>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</si>
  <si>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</si>
  <si>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2023-06-09</t>
  </si>
  <si>
    <t>3480333</t>
  </si>
  <si>
    <t>尚客优连锁酒店(枣庄华山银座商城店)</t>
  </si>
  <si>
    <t>2023-06-11</t>
  </si>
  <si>
    <t>2023-06-12</t>
  </si>
  <si>
    <t>退房日月结</t>
  </si>
  <si>
    <t>95.00</t>
  </si>
  <si>
    <t>RMB</t>
  </si>
  <si>
    <t>0</t>
  </si>
  <si>
    <t>0.00</t>
  </si>
  <si>
    <t>携程汇登国内直连</t>
  </si>
  <si>
    <t>01.011264</t>
  </si>
  <si>
    <t>2023-06-09 10:51:08</t>
  </si>
  <si>
    <t>否</t>
  </si>
  <si>
    <t>广州汇登信息科技有限公司</t>
  </si>
  <si>
    <t>直连</t>
  </si>
  <si>
    <t>中国</t>
  </si>
  <si>
    <t>2023-06-04</t>
  </si>
  <si>
    <t>3459470</t>
  </si>
  <si>
    <t>佛山顺德罗浮宫索菲特酒店</t>
  </si>
  <si>
    <t>897.00</t>
  </si>
  <si>
    <t>2023-06-04 05:38:35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</si>
</sst>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45088</v>
      </c>
      <c r="G2" s="6">
        <v>45089</v>
      </c>
      <c r="H2" s="4">
        <v>1</v>
      </c>
      <c r="I2" s="4">
        <v>1</v>
      </c>
      <c r="J2" s="4">
        <v>1</v>
      </c>
      <c r="K2" s="4" t="s">
        <v>30</v>
      </c>
      <c r="L2" s="4">
        <v>897</v>
      </c>
      <c r="M2" s="4">
        <v>897</v>
      </c>
      <c r="N2" s="4" t="s">
        <v>31</v>
      </c>
      <c r="O2" s="4" t="s">
        <v>32</v>
      </c>
      <c r="P2" s="4" t="s">
        <v>33</v>
      </c>
      <c r="Q2" s="4">
        <v>0</v>
      </c>
      <c r="R2" s="7">
        <v>45081</v>
      </c>
      <c r="S2" s="6">
        <v>45104</v>
      </c>
      <c r="T2" s="4" t="s">
        <v>34</v>
      </c>
      <c r="U2" s="4">
        <v>897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45088</v>
      </c>
      <c r="G3" s="6">
        <v>45089</v>
      </c>
      <c r="H3" s="4">
        <v>1</v>
      </c>
      <c r="I3" s="4">
        <v>1</v>
      </c>
      <c r="J3" s="4">
        <v>1</v>
      </c>
      <c r="K3" s="4" t="s">
        <v>30</v>
      </c>
      <c r="L3" s="4">
        <v>95</v>
      </c>
      <c r="M3" s="4">
        <v>95</v>
      </c>
      <c r="N3" s="4" t="s">
        <v>40</v>
      </c>
      <c r="O3" s="4" t="s">
        <v>32</v>
      </c>
      <c r="P3" s="4" t="s">
        <v>33</v>
      </c>
      <c r="Q3" s="4">
        <v>0</v>
      </c>
      <c r="R3" s="7">
        <v>45086.0000115741</v>
      </c>
      <c r="S3" s="6">
        <v>45104</v>
      </c>
      <c r="T3" s="4" t="s">
        <v>34</v>
      </c>
      <c r="U3" s="4">
        <v>95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999224588275907</v>
      </c>
      <c r="B2" s="6">
        <v>45088</v>
      </c>
      <c r="C2" s="6">
        <v>45089</v>
      </c>
      <c r="D2" s="4">
        <v>897</v>
      </c>
      <c r="E2" s="4" t="str">
        <f>VLOOKUP(A2,HOP!A:L,12,0)</f>
        <v>897.00</v>
      </c>
      <c r="F2" s="4" t="str">
        <f>VLOOKUP(A2,HOP!A:C,3,0)</f>
        <v>3459470</v>
      </c>
      <c r="G2" s="4">
        <f>D2-E2</f>
        <v>0</v>
      </c>
      <c r="H2" s="4" t="str">
        <f>$H$1&amp;F2</f>
        <v>，3459470</v>
      </c>
      <c r="I2" s="4" t="str">
        <f>VLOOKUP(A2,HOP!A:U,21,0)</f>
        <v>直连</v>
      </c>
    </row>
    <row r="3" s="4" customFormat="1" spans="1:9">
      <c r="A3" s="5">
        <v>999224681837222</v>
      </c>
      <c r="B3" s="6">
        <v>45088</v>
      </c>
      <c r="C3" s="6">
        <v>45089</v>
      </c>
      <c r="D3" s="4">
        <v>95</v>
      </c>
      <c r="E3" s="4" t="str">
        <f>VLOOKUP(A3,HOP!A:L,12,0)</f>
        <v>95.00</v>
      </c>
      <c r="F3" s="4" t="str">
        <f>VLOOKUP(A3,HOP!A:C,3,0)</f>
        <v>3480333</v>
      </c>
      <c r="G3" s="4">
        <f>D3-E3</f>
        <v>0</v>
      </c>
      <c r="H3" s="4" t="str">
        <f>$H$1&amp;F3</f>
        <v>，3480333</v>
      </c>
      <c r="I3" s="4" t="str">
        <f>VLOOKUP(A3,HOP!A:U,21,0)</f>
        <v>直连</v>
      </c>
    </row>
    <row r="5" spans="4:4">
      <c r="D5" s="4">
        <f>SUM(D2:D4)</f>
        <v>992</v>
      </c>
    </row>
    <row r="6" spans="4:4">
      <c r="D6" s="4" t="s">
        <v>44</v>
      </c>
    </row>
    <row r="11" spans="1:1">
      <c r="A11" s="4" t="s">
        <v>45</v>
      </c>
    </row>
    <row r="12" spans="1:1">
      <c r="A12" s="4" t="s">
        <v>46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999224681837222</v>
      </c>
      <c r="B2" s="1" t="s">
        <v>66</v>
      </c>
      <c r="C2" s="1" t="s">
        <v>67</v>
      </c>
      <c r="D2" s="1" t="s">
        <v>68</v>
      </c>
      <c r="E2" s="1" t="s">
        <v>40</v>
      </c>
      <c r="F2" s="1" t="s">
        <v>69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  <c r="V2" s="1" t="s">
        <v>82</v>
      </c>
    </row>
    <row r="3" s="1" customFormat="1" spans="1:22">
      <c r="A3" s="3">
        <v>999224588275907</v>
      </c>
      <c r="B3" s="1" t="s">
        <v>83</v>
      </c>
      <c r="C3" s="1" t="s">
        <v>84</v>
      </c>
      <c r="D3" s="1" t="s">
        <v>85</v>
      </c>
      <c r="E3" s="1" t="s">
        <v>31</v>
      </c>
      <c r="F3" s="1" t="s">
        <v>69</v>
      </c>
      <c r="G3" s="1" t="s">
        <v>70</v>
      </c>
      <c r="H3" s="1" t="s">
        <v>71</v>
      </c>
      <c r="I3" s="1" t="s">
        <v>86</v>
      </c>
      <c r="J3" s="1" t="s">
        <v>73</v>
      </c>
      <c r="K3" s="1" t="s">
        <v>86</v>
      </c>
      <c r="L3" s="1" t="s">
        <v>86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77</v>
      </c>
      <c r="R3" s="1" t="s">
        <v>87</v>
      </c>
      <c r="S3" s="1" t="s">
        <v>79</v>
      </c>
      <c r="T3" s="1" t="s">
        <v>80</v>
      </c>
      <c r="U3" s="1" t="s">
        <v>81</v>
      </c>
      <c r="V3" s="1" t="s">
        <v>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2023-06-27T01:36:01Z</dcterms:created>
  <dcterms:modified xsi:type="dcterms:W3CDTF">2023-06-27T01:39:12Z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CBADF460242A4F73894AB1EB5E0EED2A_12</vt:lpwstr>
  </property>
  <property fmtid="{D5CDD505-2E9C-101B-9397-08002B2CF9AE}" pid="3" name="KSOProductBuildVer">
    <vt:lpwstr>2052-11.1.0.14309</vt:lpwstr>
  </property>
</Properties>
</file>