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<sst xmlns="http://schemas.openxmlformats.org/spreadsheetml/2006/main" count="165" uniqueCount="103">
  <si>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</si>
  <si>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</si>
  <si>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</si>
  <si>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</si>
  <si>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</si>
  <si>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</si>
  <si>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</si>
  <si>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</si>
  <si>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</si>
  <si>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</si>
  <si>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</si>
  <si>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</si>
  <si>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</si>
  <si>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</si>
  <si>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</si>
  <si>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</si>
  <si>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</si>
  <si>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</si>
  <si>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</si>
  <si>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</si>
  <si>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</si>
  <si>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</si>
  <si>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</si>
  <si>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</si>
  <si>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</si>
  <si>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999223922836586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</si>
  <si>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</si>
  <si>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</si>
  <si>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</si>
  <si>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</si>
  <si>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</si>
  <si>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LIU/XIAOHONG</t>
  </si>
  <si>
    <t>CA363230628CNY</t>
  </si>
  <si>
    <t>未提现</t>
  </si>
  <si>
    <t>携程开票</t>
  </si>
  <si>
    <t xml:space="preserve">3306420	</t>
  </si>
  <si>
    <t xml:space="preserve">	</t>
  </si>
  <si>
    <t xml:space="preserve">999224445212037	</t>
  </si>
  <si>
    <t>[香港]香港九龙海逸君绰酒店(Harbour Grand Kowloon)(17095949)</t>
  </si>
  <si>
    <t>园景客房(至少连住2晚及以上)&lt;双人入住&gt;&lt;内宾&gt;&lt;无早&gt;</t>
  </si>
  <si>
    <t>MAO/HAO</t>
  </si>
  <si>
    <t xml:space="preserve">3429149	</t>
  </si>
  <si>
    <t>取消</t>
  </si>
  <si>
    <t xml:space="preserve">999224650108340	</t>
  </si>
  <si>
    <t>[梅州]梅州麓湖山酒店(67856423)</t>
  </si>
  <si>
    <t>零压豪华大床房&lt;超值特惠&gt;&lt;双人入住&gt;&lt;双早&gt;&lt;日历房套餐高价值&gt;&lt;新酒店礼盒&gt;</t>
  </si>
  <si>
    <t>叶钦颖</t>
  </si>
  <si>
    <t xml:space="preserve">2551394	</t>
  </si>
  <si>
    <t xml:space="preserve">999224698100032	</t>
  </si>
  <si>
    <t>[梅州]梅州白天鹅迎宾馆(100697959)</t>
  </si>
  <si>
    <t>商务江景大床房&lt;超值特惠&gt;&lt;双人入住&gt;&lt;日历房套餐高价值&gt;&lt;单早&gt;&lt;新酒店礼盒&gt;</t>
  </si>
  <si>
    <t>陈丰华</t>
  </si>
  <si>
    <t xml:space="preserve">999224711530909	</t>
  </si>
  <si>
    <t>商务江景大床房&lt;特惠促销&gt;&lt;双人入住&gt;&lt;双早&gt;&lt;日历房套餐高价值&gt;&lt;新酒店礼盒&gt;</t>
  </si>
  <si>
    <t>俞瑶</t>
  </si>
  <si>
    <t xml:space="preserve">999224714933822	</t>
  </si>
  <si>
    <t>田威</t>
  </si>
  <si>
    <t>，</t>
  </si>
  <si>
    <t>202306072134250021</t>
  </si>
  <si>
    <t>202306100934520069</t>
  </si>
  <si>
    <t>202306102154050020</t>
  </si>
  <si>
    <t>202306111127040025</t>
  </si>
  <si>
    <t>A230628100552481</t>
  </si>
  <si>
    <t>房集：i230628100457 1236.2元</t>
  </si>
  <si>
    <t>CNY / HKD 当前参考汇率: 1.085393654</t>
  </si>
  <si>
    <t>总计：4440.2 CNY/
4819.36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</si>
  <si>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</si>
  <si>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</si>
  <si>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</si>
  <si>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</si>
  <si>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</si>
  <si>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</si>
  <si>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</si>
  <si>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</si>
  <si>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</si>
  <si>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</si>
  <si>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</si>
  <si>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</si>
  <si>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</si>
  <si>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</si>
  <si>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</si>
  <si>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</si>
  <si>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</si>
  <si>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</si>
  <si>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</si>
  <si>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2023-05-27</t>
  </si>
  <si>
    <t>3429149</t>
  </si>
  <si>
    <t>香港九龙海逸君绰酒店</t>
  </si>
  <si>
    <t>MAO HAO</t>
  </si>
  <si>
    <t>2023-06-10</t>
  </si>
  <si>
    <t>2023-06-13</t>
  </si>
  <si>
    <t>退房日周结</t>
  </si>
  <si>
    <t>3204.00</t>
  </si>
  <si>
    <t>RMB</t>
  </si>
  <si>
    <t>0</t>
  </si>
  <si>
    <t>0.00</t>
  </si>
  <si>
    <t>携程国内直连(DD)</t>
  </si>
  <si>
    <t>01.011249</t>
  </si>
  <si>
    <t>2023-05-27 21:36:33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</si>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</sst>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676275</xdr:colOff>
      <xdr:row>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7632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45088</v>
      </c>
      <c r="G2" s="6">
        <v>45090</v>
      </c>
      <c r="H2" s="4">
        <v>1</v>
      </c>
      <c r="I2" s="4">
        <v>2</v>
      </c>
      <c r="J2" s="4">
        <v>2</v>
      </c>
      <c r="K2" s="4" t="s">
        <v>30</v>
      </c>
      <c r="L2" s="4">
        <v>1248</v>
      </c>
      <c r="M2" s="4">
        <v>1248</v>
      </c>
      <c r="N2" s="4" t="s">
        <v>31</v>
      </c>
      <c r="O2" s="4" t="s">
        <v>32</v>
      </c>
      <c r="P2" s="4" t="s">
        <v>33</v>
      </c>
      <c r="Q2" s="4">
        <v>0</v>
      </c>
      <c r="R2" s="8">
        <v>45045</v>
      </c>
      <c r="S2" s="6">
        <v>45105</v>
      </c>
      <c r="T2" s="4" t="s">
        <v>34</v>
      </c>
      <c r="U2" s="4">
        <v>1248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45087</v>
      </c>
      <c r="G3" s="6">
        <v>45090</v>
      </c>
      <c r="H3" s="4">
        <v>1</v>
      </c>
      <c r="I3" s="4">
        <v>3</v>
      </c>
      <c r="J3" s="4">
        <v>3</v>
      </c>
      <c r="K3" s="4" t="s">
        <v>30</v>
      </c>
      <c r="L3" s="4">
        <v>3204</v>
      </c>
      <c r="M3" s="4">
        <v>3204</v>
      </c>
      <c r="N3" s="4" t="s">
        <v>40</v>
      </c>
      <c r="O3" s="4" t="s">
        <v>32</v>
      </c>
      <c r="P3" s="4" t="s">
        <v>33</v>
      </c>
      <c r="Q3" s="4">
        <v>0</v>
      </c>
      <c r="R3" s="8">
        <v>45073</v>
      </c>
      <c r="S3" s="6">
        <v>45105</v>
      </c>
      <c r="T3" s="4" t="s">
        <v>34</v>
      </c>
      <c r="U3" s="4">
        <v>3204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45088</v>
      </c>
      <c r="G4" s="6">
        <v>45090</v>
      </c>
      <c r="H4" s="4">
        <v>1</v>
      </c>
      <c r="I4" s="4">
        <v>2</v>
      </c>
      <c r="J4" s="4">
        <v>2</v>
      </c>
      <c r="K4" s="4" t="s">
        <v>30</v>
      </c>
      <c r="L4" s="4">
        <v>-1248</v>
      </c>
      <c r="M4" s="4">
        <v>-1248</v>
      </c>
      <c r="N4" s="4" t="s">
        <v>31</v>
      </c>
      <c r="O4" s="4" t="s">
        <v>32</v>
      </c>
      <c r="P4" s="4" t="s">
        <v>33</v>
      </c>
      <c r="Q4" s="4">
        <v>0</v>
      </c>
      <c r="R4" s="8">
        <v>45045</v>
      </c>
      <c r="S4" s="6">
        <v>45105</v>
      </c>
      <c r="T4" s="4" t="s">
        <v>34</v>
      </c>
      <c r="U4" s="4">
        <v>-1248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45089</v>
      </c>
      <c r="G5" s="6">
        <v>45090</v>
      </c>
      <c r="H5" s="4">
        <v>1</v>
      </c>
      <c r="I5" s="4">
        <v>1</v>
      </c>
      <c r="J5" s="4">
        <v>1</v>
      </c>
      <c r="K5" s="4" t="s">
        <v>30</v>
      </c>
      <c r="L5" s="4">
        <v>403.2</v>
      </c>
      <c r="M5" s="4">
        <v>403.2</v>
      </c>
      <c r="N5" s="4" t="s">
        <v>46</v>
      </c>
      <c r="O5" s="4" t="s">
        <v>32</v>
      </c>
      <c r="P5" s="4" t="s">
        <v>33</v>
      </c>
      <c r="Q5" s="4">
        <v>0</v>
      </c>
      <c r="R5" s="8">
        <v>45084.0000115741</v>
      </c>
      <c r="S5" s="6">
        <v>45105</v>
      </c>
      <c r="T5" s="4" t="s">
        <v>34</v>
      </c>
      <c r="U5" s="4">
        <v>403.2</v>
      </c>
      <c r="V5" s="4">
        <v>0</v>
      </c>
      <c r="W5" s="4">
        <v>0</v>
      </c>
      <c r="X5" s="4" t="s">
        <v>36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45089</v>
      </c>
      <c r="G6" s="6">
        <v>45090</v>
      </c>
      <c r="H6" s="4">
        <v>1</v>
      </c>
      <c r="I6" s="4">
        <v>1</v>
      </c>
      <c r="J6" s="4">
        <v>1</v>
      </c>
      <c r="K6" s="4" t="s">
        <v>30</v>
      </c>
      <c r="L6" s="4">
        <v>276.5</v>
      </c>
      <c r="M6" s="4">
        <v>276.5</v>
      </c>
      <c r="N6" s="4" t="s">
        <v>51</v>
      </c>
      <c r="O6" s="4" t="s">
        <v>32</v>
      </c>
      <c r="P6" s="4" t="s">
        <v>33</v>
      </c>
      <c r="Q6" s="4">
        <v>0</v>
      </c>
      <c r="R6" s="8">
        <v>45087</v>
      </c>
      <c r="S6" s="6">
        <v>45105</v>
      </c>
      <c r="T6" s="4" t="s">
        <v>34</v>
      </c>
      <c r="U6" s="4">
        <v>276.5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49</v>
      </c>
      <c r="E7" s="4" t="s">
        <v>53</v>
      </c>
      <c r="F7" s="6">
        <v>45089</v>
      </c>
      <c r="G7" s="6">
        <v>45090</v>
      </c>
      <c r="H7" s="4">
        <v>1</v>
      </c>
      <c r="I7" s="4">
        <v>1</v>
      </c>
      <c r="J7" s="4">
        <v>1</v>
      </c>
      <c r="K7" s="4" t="s">
        <v>30</v>
      </c>
      <c r="L7" s="4">
        <v>280</v>
      </c>
      <c r="M7" s="4">
        <v>280</v>
      </c>
      <c r="N7" s="4" t="s">
        <v>54</v>
      </c>
      <c r="O7" s="4" t="s">
        <v>32</v>
      </c>
      <c r="P7" s="4" t="s">
        <v>33</v>
      </c>
      <c r="Q7" s="4">
        <v>0</v>
      </c>
      <c r="R7" s="8">
        <v>45087.0000115741</v>
      </c>
      <c r="S7" s="6">
        <v>45105</v>
      </c>
      <c r="T7" s="4" t="s">
        <v>34</v>
      </c>
      <c r="U7" s="4">
        <v>280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49</v>
      </c>
      <c r="E8" s="4" t="s">
        <v>50</v>
      </c>
      <c r="F8" s="6">
        <v>45089</v>
      </c>
      <c r="G8" s="6">
        <v>45090</v>
      </c>
      <c r="H8" s="4">
        <v>1</v>
      </c>
      <c r="I8" s="4">
        <v>1</v>
      </c>
      <c r="J8" s="4">
        <v>1</v>
      </c>
      <c r="K8" s="4" t="s">
        <v>30</v>
      </c>
      <c r="L8" s="4">
        <v>276.5</v>
      </c>
      <c r="M8" s="4">
        <v>276.5</v>
      </c>
      <c r="N8" s="4" t="s">
        <v>56</v>
      </c>
      <c r="O8" s="4" t="s">
        <v>32</v>
      </c>
      <c r="P8" s="4" t="s">
        <v>33</v>
      </c>
      <c r="Q8" s="4">
        <v>0</v>
      </c>
      <c r="R8" s="8">
        <v>45088.0000115741</v>
      </c>
      <c r="S8" s="6">
        <v>45105</v>
      </c>
      <c r="T8" s="4" t="s">
        <v>34</v>
      </c>
      <c r="U8" s="4">
        <v>276.5</v>
      </c>
      <c r="V8" s="4">
        <v>0</v>
      </c>
      <c r="W8" s="4">
        <v>0</v>
      </c>
      <c r="X8" s="4" t="s">
        <v>36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D14" sqref="D14:D1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hidden="1" spans="1:9">
      <c r="A2" s="5">
        <v>999223922836586</v>
      </c>
      <c r="B2" s="6">
        <v>45088</v>
      </c>
      <c r="C2" s="6">
        <v>45090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999224445212037</v>
      </c>
      <c r="B3" s="6">
        <v>45087</v>
      </c>
      <c r="C3" s="6">
        <v>45090</v>
      </c>
      <c r="D3" s="4">
        <v>3204</v>
      </c>
      <c r="E3" s="4" t="str">
        <f>VLOOKUP(A3,HOP!A:L,12,0)</f>
        <v>3204.00</v>
      </c>
      <c r="F3" s="4" t="str">
        <f>VLOOKUP(A3,HOP!A:C,3,0)</f>
        <v>3429149</v>
      </c>
      <c r="G3" s="4">
        <f>D3-E3</f>
        <v>0</v>
      </c>
      <c r="H3" s="4" t="str">
        <f>$H$1&amp;F3</f>
        <v>，3429149</v>
      </c>
      <c r="I3" s="4" t="str">
        <f>VLOOKUP(A3,HOP!A:U,21,0)</f>
        <v>直采</v>
      </c>
    </row>
    <row r="4" s="4" customFormat="1" spans="1:10">
      <c r="A4" s="5">
        <v>999224650108340</v>
      </c>
      <c r="B4" s="6">
        <v>45089</v>
      </c>
      <c r="C4" s="6">
        <v>45090</v>
      </c>
      <c r="D4" s="4">
        <v>403.2</v>
      </c>
      <c r="E4" s="4">
        <v>403.2</v>
      </c>
      <c r="F4" s="9" t="s">
        <v>58</v>
      </c>
      <c r="G4" s="4">
        <f>D4-E4</f>
        <v>0</v>
      </c>
      <c r="H4" s="4" t="str">
        <f>$H$1&amp;F4</f>
        <v>，202306072134250021</v>
      </c>
      <c r="I4" s="4" t="e">
        <f>VLOOKUP(A4,HOP!A:U,21,0)</f>
        <v>#N/A</v>
      </c>
      <c r="J4" s="4">
        <v>6.7</v>
      </c>
    </row>
    <row r="5" s="4" customFormat="1" spans="1:10">
      <c r="A5" s="5">
        <v>999224698100032</v>
      </c>
      <c r="B5" s="6">
        <v>45089</v>
      </c>
      <c r="C5" s="6">
        <v>45090</v>
      </c>
      <c r="D5" s="4">
        <v>276.5</v>
      </c>
      <c r="E5" s="4">
        <v>276.5</v>
      </c>
      <c r="F5" s="9" t="s">
        <v>59</v>
      </c>
      <c r="G5" s="4">
        <f>D5-E5</f>
        <v>0</v>
      </c>
      <c r="H5" s="4" t="str">
        <f>$H$1&amp;F5</f>
        <v>，202306100934520069</v>
      </c>
      <c r="I5" s="4" t="e">
        <f>VLOOKUP(A5,HOP!A:U,21,0)</f>
        <v>#N/A</v>
      </c>
      <c r="J5" s="7">
        <v>6.1</v>
      </c>
    </row>
    <row r="6" s="4" customFormat="1" spans="1:10">
      <c r="A6" s="5">
        <v>999224711530909</v>
      </c>
      <c r="B6" s="6">
        <v>45089</v>
      </c>
      <c r="C6" s="6">
        <v>45090</v>
      </c>
      <c r="D6" s="4">
        <v>280</v>
      </c>
      <c r="E6" s="4">
        <v>280</v>
      </c>
      <c r="F6" s="9" t="s">
        <v>60</v>
      </c>
      <c r="G6" s="4">
        <f>D6-E6</f>
        <v>0</v>
      </c>
      <c r="H6" s="4" t="str">
        <f>$H$1&amp;F6</f>
        <v>，202306102154050020</v>
      </c>
      <c r="I6" s="4" t="e">
        <f>VLOOKUP(A6,HOP!A:U,21,0)</f>
        <v>#N/A</v>
      </c>
      <c r="J6" s="7">
        <v>6.1</v>
      </c>
    </row>
    <row r="7" s="4" customFormat="1" spans="1:10">
      <c r="A7" s="5">
        <v>999224714933822</v>
      </c>
      <c r="B7" s="6">
        <v>45089</v>
      </c>
      <c r="C7" s="6">
        <v>45090</v>
      </c>
      <c r="D7" s="4">
        <v>276.5</v>
      </c>
      <c r="E7" s="4">
        <v>276.5</v>
      </c>
      <c r="F7" s="9" t="s">
        <v>61</v>
      </c>
      <c r="G7" s="4">
        <f>D7-E7</f>
        <v>0</v>
      </c>
      <c r="H7" s="4" t="str">
        <f>$H$1&amp;F7</f>
        <v>，202306111127040025</v>
      </c>
      <c r="I7" s="4" t="e">
        <f>VLOOKUP(A7,HOP!A:U,21,0)</f>
        <v>#N/A</v>
      </c>
      <c r="J7" s="4">
        <v>6.11</v>
      </c>
    </row>
    <row r="9" spans="4:4">
      <c r="D9" s="4">
        <f>SUM(D2:D8)</f>
        <v>4440.2</v>
      </c>
    </row>
    <row r="14" spans="1:4">
      <c r="A14" s="4" t="s">
        <v>62</v>
      </c>
      <c r="C14" s="4">
        <v>3204</v>
      </c>
      <c r="D14" s="4">
        <v>3477.6</v>
      </c>
    </row>
    <row r="15" spans="1:4">
      <c r="A15" s="4" t="s">
        <v>63</v>
      </c>
      <c r="C15" s="4">
        <v>1236.2</v>
      </c>
      <c r="D15" s="4">
        <v>1341.76</v>
      </c>
    </row>
    <row r="16" spans="1:4">
      <c r="A16" s="4" t="s">
        <v>64</v>
      </c>
      <c r="C16" s="4">
        <f>SUBTOTAL(9,C14:C15)</f>
        <v>4440.2</v>
      </c>
      <c r="D16" s="4">
        <f>SUBTOTAL(9,D14:D15)</f>
        <v>4819.36</v>
      </c>
    </row>
    <row r="17" spans="1:1">
      <c r="A17" s="4" t="s">
        <v>65</v>
      </c>
    </row>
  </sheetData>
  <autoFilter ref="A1:XFD9">
    <filterColumn colId="3">
      <filters blank="1">
        <filter val="280"/>
        <filter val="403.2"/>
        <filter val="4440.2"/>
        <filter val="3204"/>
        <filter val="276.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999224445212037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2023-06-28T01:23:39Z</dcterms:created>
  <dcterms:modified xsi:type="dcterms:W3CDTF">2023-06-28T02:07:26Z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9EB83BC8B2F844ACB22D235D64D5162F_12</vt:lpwstr>
  </property>
  <property fmtid="{D5CDD505-2E9C-101B-9397-08002B2CF9AE}" pid="3" name="KSOProductBuildVer">
    <vt:lpwstr>2052-11.1.0.14309</vt:lpwstr>
  </property>
</Properties>
</file>