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<sst xmlns="http://schemas.openxmlformats.org/spreadsheetml/2006/main" count="452" uniqueCount="207">
  <si>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</si>
  <si>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</si>
  <si>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</si>
  <si>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</si>
  <si>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</si>
  <si>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</si>
  <si>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</si>
  <si>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</si>
  <si>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</si>
  <si>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</si>
  <si>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</si>
  <si>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</si>
  <si>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</si>
  <si>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</si>
  <si>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</si>
  <si>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</si>
  <si>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</si>
  <si>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</si>
  <si>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</si>
  <si>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</si>
  <si>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</si>
  <si>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</si>
  <si>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</si>
  <si>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</si>
  <si>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</si>
  <si>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999224609125327	</t>
  </si>
  <si>
    <t>Ctrip</t>
  </si>
  <si>
    <t>正常</t>
  </si>
  <si>
    <t>[普吉岛]普吉岛芭东美爵大酒店(Grand Mercure Phuket Patong)(40721618)</t>
  </si>
  <si>
    <t>高级特大床房&lt;1&gt;&lt;2人入住&gt;&lt;不退款&gt;</t>
  </si>
  <si>
    <t>USD</t>
  </si>
  <si>
    <t>CHEUNG/KAM WING HILTON</t>
  </si>
  <si>
    <t>CA5326230628USD</t>
  </si>
  <si>
    <t>未提现</t>
  </si>
  <si>
    <t>携程开票</t>
  </si>
  <si>
    <t xml:space="preserve">3463940	</t>
  </si>
  <si>
    <t xml:space="preserve">668834	</t>
  </si>
  <si>
    <t xml:space="preserve">999224745559132	</t>
  </si>
  <si>
    <t>[乔治市]槟城乔治敦图恩酒店(Tune Hotel Georgetown Penang)(39035338)</t>
  </si>
  <si>
    <t>大床房&lt;2人入住&gt;&lt;不退款&gt;</t>
  </si>
  <si>
    <t>Ragu Rajan/Thirshamytra</t>
  </si>
  <si>
    <t xml:space="preserve">3498864	</t>
  </si>
  <si>
    <t xml:space="preserve">138414	</t>
  </si>
  <si>
    <t xml:space="preserve">999224768624635	</t>
  </si>
  <si>
    <t>CHAN/CHU AIK</t>
  </si>
  <si>
    <t xml:space="preserve">3503023	</t>
  </si>
  <si>
    <t xml:space="preserve">138514	</t>
  </si>
  <si>
    <t xml:space="preserve">999224802386541	</t>
  </si>
  <si>
    <t>[梳邦再也]双威金字塔酒店(Sunway Pyramid Hotel)(38635777)</t>
  </si>
  <si>
    <t>豪华双床房&lt;2人入住&gt;&lt;不退款&gt;&lt;早餐&gt;</t>
  </si>
  <si>
    <t>LEE/YIN SIONG</t>
  </si>
  <si>
    <t xml:space="preserve">3511368	</t>
  </si>
  <si>
    <t xml:space="preserve">282216076	</t>
  </si>
  <si>
    <t xml:space="preserve">999224830146387	</t>
  </si>
  <si>
    <t>[帕拉尼亚克]凯悦马尼拉城市之梦酒店(Hyatt Regency Manila City of Dreams (Staycation Approved))(37251794)</t>
  </si>
  <si>
    <t>凯悦豪华大床客房&lt;2人入住&gt;&lt;不退款&gt;</t>
  </si>
  <si>
    <t>MAKASIAR/CHEENEE JANE</t>
  </si>
  <si>
    <t xml:space="preserve">3519365	</t>
  </si>
  <si>
    <t xml:space="preserve">36298973	</t>
  </si>
  <si>
    <t xml:space="preserve">999224901772359	</t>
  </si>
  <si>
    <t>[马卡蒂]阿尔法公寓式酒店 (多用途酒店)(The Alpha Suites (Multi-use Hotel))(44696032)</t>
  </si>
  <si>
    <t>两卧套房&lt;2人入住&gt;&lt;不退款&gt;</t>
  </si>
  <si>
    <t>XIE/ZHENGPING</t>
  </si>
  <si>
    <t xml:space="preserve">3536999	</t>
  </si>
  <si>
    <t xml:space="preserve">169835	</t>
  </si>
  <si>
    <t xml:space="preserve">999224921702450	</t>
  </si>
  <si>
    <t>豪华特大床房&lt;2人入住&gt;&lt;不退款&gt;&lt;早餐&gt;</t>
  </si>
  <si>
    <t>LEONG/PHILIP</t>
  </si>
  <si>
    <t xml:space="preserve">3542699	</t>
  </si>
  <si>
    <t xml:space="preserve">283410299	</t>
  </si>
  <si>
    <t xml:space="preserve">999224921719836	</t>
  </si>
  <si>
    <t xml:space="preserve">3542704	</t>
  </si>
  <si>
    <t xml:space="preserve">283412281	</t>
  </si>
  <si>
    <t xml:space="preserve">999224926362644	</t>
  </si>
  <si>
    <t>[梳邦再也]双威舄湖酒店（原双威克里奥酒店）(Sunway Lagoon Hotel , Formerly Sunway Clio Hotel)(39663959)</t>
  </si>
  <si>
    <t>豪华加大客房&lt;2人入住&gt;&lt;不退款&gt;</t>
  </si>
  <si>
    <t>AMIRULHADI/MUHAMMAD</t>
  </si>
  <si>
    <t xml:space="preserve">3543519	</t>
  </si>
  <si>
    <t xml:space="preserve">283495041	</t>
  </si>
  <si>
    <t xml:space="preserve">999224927629594	</t>
  </si>
  <si>
    <t>[Batu Buruk]报春花海滩酒店(Primula Beach Hotel)(44803498)</t>
  </si>
  <si>
    <t>ERIN/ERIN LOKMAN</t>
  </si>
  <si>
    <t xml:space="preserve">3543708	</t>
  </si>
  <si>
    <t xml:space="preserve">127506	</t>
  </si>
  <si>
    <t xml:space="preserve">999224931197857	</t>
  </si>
  <si>
    <t>[八打灵再也]皇家朱兰白沙罗酒店(Royale Chulan Damansara)(37225853)</t>
  </si>
  <si>
    <t>高级房&lt;2人入住&gt;&lt;不退款&gt;</t>
  </si>
  <si>
    <t>CHONG/THIAN PAU</t>
  </si>
  <si>
    <t xml:space="preserve">3544827	</t>
  </si>
  <si>
    <t xml:space="preserve">624080	</t>
  </si>
  <si>
    <t xml:space="preserve">999224931826437	</t>
  </si>
  <si>
    <t>[科伦]科伦索雷快捷酒店(Coron Soleil Express Hotel)(44800337)</t>
  </si>
  <si>
    <t>标准房&lt;2人入住&gt;&lt;不退款&gt;&lt;早餐&gt;</t>
  </si>
  <si>
    <t>Yap/Raymart</t>
  </si>
  <si>
    <t xml:space="preserve">3545036	</t>
  </si>
  <si>
    <t xml:space="preserve">06242361	</t>
  </si>
  <si>
    <t>,</t>
  </si>
  <si>
    <t>USD 1623.31</t>
  </si>
  <si>
    <t>A230628093253911</t>
  </si>
  <si>
    <t>USD / HKD 当前参考汇率: 7.83232</t>
  </si>
  <si>
    <t>总计：1623.31 USD/
12714.28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</si>
  <si>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</si>
  <si>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</si>
  <si>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</si>
  <si>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</si>
  <si>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</si>
  <si>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</si>
  <si>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</si>
  <si>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</si>
  <si>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</si>
  <si>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</si>
  <si>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</si>
  <si>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</si>
  <si>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</si>
  <si>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</si>
  <si>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</si>
  <si>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</si>
  <si>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</si>
  <si>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</si>
  <si>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</si>
  <si>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2023-06-24</t>
  </si>
  <si>
    <t>3545036</t>
  </si>
  <si>
    <t>科伦索雷快捷酒店</t>
  </si>
  <si>
    <t>Yap Raymart</t>
  </si>
  <si>
    <t>2023-06-25</t>
  </si>
  <si>
    <t>退房日周结</t>
  </si>
  <si>
    <t>349.97</t>
  </si>
  <si>
    <t>48.55</t>
  </si>
  <si>
    <t>0</t>
  </si>
  <si>
    <t>0.00</t>
  </si>
  <si>
    <t>携程盛景国际直连</t>
  </si>
  <si>
    <t>01.010677</t>
  </si>
  <si>
    <t>2023-06-24 12:05:35</t>
  </si>
  <si>
    <t>否</t>
  </si>
  <si>
    <t>汇智国际旅游发展有限公司</t>
  </si>
  <si>
    <t>直采</t>
  </si>
  <si>
    <t>菲律宾</t>
  </si>
  <si>
    <t>3544827</t>
  </si>
  <si>
    <t>吉隆坡白沙罗皇家朱兰酒店</t>
  </si>
  <si>
    <t>CHONG THIAN PAU</t>
  </si>
  <si>
    <t>374.98</t>
  </si>
  <si>
    <t>52.02</t>
  </si>
  <si>
    <t>2023-06-24 10:39:34</t>
  </si>
  <si>
    <t>马来西亚</t>
  </si>
  <si>
    <t>2023-06-23</t>
  </si>
  <si>
    <t>3543708</t>
  </si>
  <si>
    <t>报春花海滩酒店</t>
  </si>
  <si>
    <t>ERIN ERIN LOKMAN</t>
  </si>
  <si>
    <t>425.00</t>
  </si>
  <si>
    <t>59.07</t>
  </si>
  <si>
    <t>2023-06-24 11:10:03</t>
  </si>
  <si>
    <t>3543519</t>
  </si>
  <si>
    <t>双威克里奥酒店</t>
  </si>
  <si>
    <t>AMIRULHADI MUHAMMAD</t>
  </si>
  <si>
    <t>546.02</t>
  </si>
  <si>
    <t>75.89</t>
  </si>
  <si>
    <t>2023-06-24 11:59:22</t>
  </si>
  <si>
    <t>3542704</t>
  </si>
  <si>
    <t>双威金字塔酒店</t>
  </si>
  <si>
    <t>LEONG PHILIP</t>
  </si>
  <si>
    <t>540.98</t>
  </si>
  <si>
    <t>75.19</t>
  </si>
  <si>
    <t>2023-06-23 20:26:14</t>
  </si>
  <si>
    <t>3542699</t>
  </si>
  <si>
    <t>2023-06-23 20:09:50</t>
  </si>
  <si>
    <t>2023-06-22</t>
  </si>
  <si>
    <t>3536999</t>
  </si>
  <si>
    <t>阿尔法公寓式酒店</t>
  </si>
  <si>
    <t>XIE ZHENGPING</t>
  </si>
  <si>
    <t>2162.96</t>
  </si>
  <si>
    <t>300.54</t>
  </si>
  <si>
    <t>2023-06-22 14:17:11</t>
  </si>
  <si>
    <t>2023-06-18</t>
  </si>
  <si>
    <t>3519365</t>
  </si>
  <si>
    <t>马尼拉梦之城凯悦酒店</t>
  </si>
  <si>
    <t>MAKASIAR CHEENEE JANE</t>
  </si>
  <si>
    <t>2308.00</t>
  </si>
  <si>
    <t>323.01</t>
  </si>
  <si>
    <t>2023-06-18 14:21:47</t>
  </si>
  <si>
    <t>2023-06-16</t>
  </si>
  <si>
    <t>3511368</t>
  </si>
  <si>
    <t>LEE YIN SIONG</t>
  </si>
  <si>
    <t>1081.93</t>
  </si>
  <si>
    <t>151.26</t>
  </si>
  <si>
    <t>2023-06-16 17:31:58</t>
  </si>
  <si>
    <t>2023-06-14</t>
  </si>
  <si>
    <t>3503023</t>
  </si>
  <si>
    <t>槟城市途恩酒店</t>
  </si>
  <si>
    <t>CHAN CHU AIK</t>
  </si>
  <si>
    <t>140.00</t>
  </si>
  <si>
    <t>19.51</t>
  </si>
  <si>
    <t>2023-06-14 16:30:12</t>
  </si>
  <si>
    <t>2023-06-13</t>
  </si>
  <si>
    <t>3498864</t>
  </si>
  <si>
    <t>Ragu Rajan Thirshamytra</t>
  </si>
  <si>
    <t>279.98</t>
  </si>
  <si>
    <t>39.08</t>
  </si>
  <si>
    <t>2023-06-13 14:41:19</t>
  </si>
  <si>
    <t>2023-06-05</t>
  </si>
  <si>
    <t>3463940</t>
  </si>
  <si>
    <t>普吉岛芭东美爵大酒店(政府卫生认证)</t>
  </si>
  <si>
    <t>CHEUNG KAM WING HILTON</t>
  </si>
  <si>
    <t>2023-06-21</t>
  </si>
  <si>
    <t>2875.55</t>
  </si>
  <si>
    <t>404.00</t>
  </si>
  <si>
    <t>2023-06-05 12:46:27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</si>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</sst>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15875</xdr:colOff>
      <xdr:row>20</xdr:row>
      <xdr:rowOff>175260</xdr:rowOff>
    </xdr:from>
    <xdr:to>
      <xdr:col>14</xdr:col>
      <xdr:colOff>99695</xdr:colOff>
      <xdr:row>47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75" y="3832860"/>
          <a:ext cx="9989820" cy="491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45098</v>
      </c>
      <c r="G2" s="6">
        <v>45102</v>
      </c>
      <c r="H2" s="4">
        <v>1</v>
      </c>
      <c r="I2" s="4">
        <v>4</v>
      </c>
      <c r="J2" s="4">
        <v>4</v>
      </c>
      <c r="K2" s="4" t="s">
        <v>30</v>
      </c>
      <c r="L2" s="4">
        <v>404</v>
      </c>
      <c r="M2" s="4">
        <v>404</v>
      </c>
      <c r="N2" s="4" t="s">
        <v>31</v>
      </c>
      <c r="O2" s="4" t="s">
        <v>32</v>
      </c>
      <c r="P2" s="4" t="s">
        <v>33</v>
      </c>
      <c r="Q2" s="4">
        <v>0</v>
      </c>
      <c r="R2" s="7">
        <v>45082</v>
      </c>
      <c r="S2" s="6">
        <v>45105</v>
      </c>
      <c r="T2" s="4" t="s">
        <v>34</v>
      </c>
      <c r="U2" s="4">
        <v>404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45100</v>
      </c>
      <c r="G3" s="6">
        <v>45102</v>
      </c>
      <c r="H3" s="4">
        <v>1</v>
      </c>
      <c r="I3" s="4">
        <v>2</v>
      </c>
      <c r="J3" s="4">
        <v>2</v>
      </c>
      <c r="K3" s="4" t="s">
        <v>30</v>
      </c>
      <c r="L3" s="4">
        <v>39.08</v>
      </c>
      <c r="M3" s="4">
        <v>39.08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45090.0000115741</v>
      </c>
      <c r="S3" s="6">
        <v>45105</v>
      </c>
      <c r="T3" s="4" t="s">
        <v>34</v>
      </c>
      <c r="U3" s="4">
        <v>39.08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45101</v>
      </c>
      <c r="G4" s="6">
        <v>45102</v>
      </c>
      <c r="H4" s="4">
        <v>1</v>
      </c>
      <c r="I4" s="4">
        <v>1</v>
      </c>
      <c r="J4" s="4">
        <v>1</v>
      </c>
      <c r="K4" s="4" t="s">
        <v>30</v>
      </c>
      <c r="L4" s="4">
        <v>19.51</v>
      </c>
      <c r="M4" s="4">
        <v>19.51</v>
      </c>
      <c r="N4" s="4" t="s">
        <v>44</v>
      </c>
      <c r="O4" s="4" t="s">
        <v>32</v>
      </c>
      <c r="P4" s="4" t="s">
        <v>33</v>
      </c>
      <c r="Q4" s="4">
        <v>0</v>
      </c>
      <c r="R4" s="7">
        <v>45091</v>
      </c>
      <c r="S4" s="6">
        <v>45105</v>
      </c>
      <c r="T4" s="4" t="s">
        <v>34</v>
      </c>
      <c r="U4" s="4">
        <v>19.51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6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45101</v>
      </c>
      <c r="G5" s="6">
        <v>45102</v>
      </c>
      <c r="H5" s="4">
        <v>2</v>
      </c>
      <c r="I5" s="4">
        <v>1</v>
      </c>
      <c r="J5" s="4">
        <v>2</v>
      </c>
      <c r="K5" s="4" t="s">
        <v>30</v>
      </c>
      <c r="L5" s="4">
        <v>151.26</v>
      </c>
      <c r="M5" s="4">
        <v>151.26</v>
      </c>
      <c r="N5" s="4" t="s">
        <v>50</v>
      </c>
      <c r="O5" s="4" t="s">
        <v>32</v>
      </c>
      <c r="P5" s="4" t="s">
        <v>33</v>
      </c>
      <c r="Q5" s="4">
        <v>0</v>
      </c>
      <c r="R5" s="7">
        <v>45093</v>
      </c>
      <c r="S5" s="6">
        <v>45105</v>
      </c>
      <c r="T5" s="4" t="s">
        <v>34</v>
      </c>
      <c r="U5" s="4">
        <v>151.26</v>
      </c>
      <c r="V5" s="4">
        <v>0</v>
      </c>
      <c r="W5" s="4">
        <v>0</v>
      </c>
      <c r="X5" s="4" t="s">
        <v>51</v>
      </c>
      <c r="Y5" s="4">
        <v>282215963</v>
      </c>
      <c r="Z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45100</v>
      </c>
      <c r="G6" s="6">
        <v>45102</v>
      </c>
      <c r="H6" s="4">
        <v>1</v>
      </c>
      <c r="I6" s="4">
        <v>2</v>
      </c>
      <c r="J6" s="4">
        <v>2</v>
      </c>
      <c r="K6" s="4" t="s">
        <v>30</v>
      </c>
      <c r="L6" s="4">
        <v>323.01</v>
      </c>
      <c r="M6" s="4">
        <v>323.01</v>
      </c>
      <c r="N6" s="4" t="s">
        <v>56</v>
      </c>
      <c r="O6" s="4" t="s">
        <v>32</v>
      </c>
      <c r="P6" s="4" t="s">
        <v>33</v>
      </c>
      <c r="Q6" s="4">
        <v>0</v>
      </c>
      <c r="R6" s="7">
        <v>45095.0000115741</v>
      </c>
      <c r="S6" s="6">
        <v>45105</v>
      </c>
      <c r="T6" s="4" t="s">
        <v>34</v>
      </c>
      <c r="U6" s="4">
        <v>323.01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45100</v>
      </c>
      <c r="G7" s="6">
        <v>45102</v>
      </c>
      <c r="H7" s="4">
        <v>1</v>
      </c>
      <c r="I7" s="4">
        <v>2</v>
      </c>
      <c r="J7" s="4">
        <v>2</v>
      </c>
      <c r="K7" s="4" t="s">
        <v>30</v>
      </c>
      <c r="L7" s="4">
        <v>300.54</v>
      </c>
      <c r="M7" s="4">
        <v>300.54</v>
      </c>
      <c r="N7" s="4" t="s">
        <v>62</v>
      </c>
      <c r="O7" s="4" t="s">
        <v>32</v>
      </c>
      <c r="P7" s="4" t="s">
        <v>33</v>
      </c>
      <c r="Q7" s="4">
        <v>0</v>
      </c>
      <c r="R7" s="7">
        <v>45099</v>
      </c>
      <c r="S7" s="6">
        <v>45105</v>
      </c>
      <c r="T7" s="4" t="s">
        <v>34</v>
      </c>
      <c r="U7" s="4">
        <v>300.54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48</v>
      </c>
      <c r="E8" s="4" t="s">
        <v>66</v>
      </c>
      <c r="F8" s="6">
        <v>45101</v>
      </c>
      <c r="G8" s="6">
        <v>45102</v>
      </c>
      <c r="H8" s="4">
        <v>1</v>
      </c>
      <c r="I8" s="4">
        <v>1</v>
      </c>
      <c r="J8" s="4">
        <v>1</v>
      </c>
      <c r="K8" s="4" t="s">
        <v>30</v>
      </c>
      <c r="L8" s="4">
        <v>75.19</v>
      </c>
      <c r="M8" s="4">
        <v>75.19</v>
      </c>
      <c r="N8" s="4" t="s">
        <v>67</v>
      </c>
      <c r="O8" s="4" t="s">
        <v>32</v>
      </c>
      <c r="P8" s="4" t="s">
        <v>33</v>
      </c>
      <c r="Q8" s="4">
        <v>0</v>
      </c>
      <c r="R8" s="7">
        <v>45100</v>
      </c>
      <c r="S8" s="6">
        <v>45105</v>
      </c>
      <c r="T8" s="4" t="s">
        <v>34</v>
      </c>
      <c r="U8" s="4">
        <v>75.19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45101</v>
      </c>
      <c r="G9" s="6">
        <v>45102</v>
      </c>
      <c r="H9" s="4">
        <v>1</v>
      </c>
      <c r="I9" s="4">
        <v>1</v>
      </c>
      <c r="J9" s="4">
        <v>1</v>
      </c>
      <c r="K9" s="4" t="s">
        <v>30</v>
      </c>
      <c r="L9" s="4">
        <v>75.19</v>
      </c>
      <c r="M9" s="4">
        <v>75.19</v>
      </c>
      <c r="N9" s="4" t="s">
        <v>67</v>
      </c>
      <c r="O9" s="4" t="s">
        <v>32</v>
      </c>
      <c r="P9" s="4" t="s">
        <v>33</v>
      </c>
      <c r="Q9" s="4">
        <v>0</v>
      </c>
      <c r="R9" s="7">
        <v>45100.0000115741</v>
      </c>
      <c r="S9" s="6">
        <v>45105</v>
      </c>
      <c r="T9" s="4" t="s">
        <v>34</v>
      </c>
      <c r="U9" s="4">
        <v>75.19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45101</v>
      </c>
      <c r="G10" s="6">
        <v>45102</v>
      </c>
      <c r="H10" s="4">
        <v>1</v>
      </c>
      <c r="I10" s="4">
        <v>1</v>
      </c>
      <c r="J10" s="4">
        <v>1</v>
      </c>
      <c r="K10" s="4" t="s">
        <v>30</v>
      </c>
      <c r="L10" s="4">
        <v>75.89</v>
      </c>
      <c r="M10" s="4">
        <v>75.89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45100</v>
      </c>
      <c r="S10" s="6">
        <v>45105</v>
      </c>
      <c r="T10" s="4" t="s">
        <v>34</v>
      </c>
      <c r="U10" s="4">
        <v>75.89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49</v>
      </c>
      <c r="F11" s="6">
        <v>45101</v>
      </c>
      <c r="G11" s="6">
        <v>45102</v>
      </c>
      <c r="H11" s="4">
        <v>1</v>
      </c>
      <c r="I11" s="4">
        <v>1</v>
      </c>
      <c r="J11" s="4">
        <v>1</v>
      </c>
      <c r="K11" s="4" t="s">
        <v>30</v>
      </c>
      <c r="L11" s="4">
        <v>59.07</v>
      </c>
      <c r="M11" s="4">
        <v>59.07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45100</v>
      </c>
      <c r="S11" s="6">
        <v>45105</v>
      </c>
      <c r="T11" s="4" t="s">
        <v>34</v>
      </c>
      <c r="U11" s="4">
        <v>59.07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45101</v>
      </c>
      <c r="G12" s="6">
        <v>45102</v>
      </c>
      <c r="H12" s="4">
        <v>1</v>
      </c>
      <c r="I12" s="4">
        <v>1</v>
      </c>
      <c r="J12" s="4">
        <v>1</v>
      </c>
      <c r="K12" s="4" t="s">
        <v>30</v>
      </c>
      <c r="L12" s="4">
        <v>52.02</v>
      </c>
      <c r="M12" s="4">
        <v>52.02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45101</v>
      </c>
      <c r="S12" s="6">
        <v>45105</v>
      </c>
      <c r="T12" s="4" t="s">
        <v>34</v>
      </c>
      <c r="U12" s="4">
        <v>52.02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45101</v>
      </c>
      <c r="G13" s="6">
        <v>45102</v>
      </c>
      <c r="H13" s="4">
        <v>1</v>
      </c>
      <c r="I13" s="4">
        <v>1</v>
      </c>
      <c r="J13" s="4">
        <v>1</v>
      </c>
      <c r="K13" s="4" t="s">
        <v>30</v>
      </c>
      <c r="L13" s="4">
        <v>48.55</v>
      </c>
      <c r="M13" s="4">
        <v>48.55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45101.0000115741</v>
      </c>
      <c r="S13" s="6">
        <v>45105</v>
      </c>
      <c r="T13" s="4" t="s">
        <v>34</v>
      </c>
      <c r="U13" s="4">
        <v>48.55</v>
      </c>
      <c r="V13" s="4">
        <v>0</v>
      </c>
      <c r="W13" s="4">
        <v>0</v>
      </c>
      <c r="X13" s="4" t="s">
        <v>94</v>
      </c>
      <c r="Y13" s="4" t="s">
        <v>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18" sqref="E18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999224609125327</v>
      </c>
      <c r="B2" s="6">
        <v>45098</v>
      </c>
      <c r="C2" s="6">
        <v>45102</v>
      </c>
      <c r="D2" s="4">
        <v>404</v>
      </c>
      <c r="E2" s="4" t="str">
        <f>VLOOKUP(A2,HOP!A:L,12,0)</f>
        <v>404.00</v>
      </c>
      <c r="F2" s="4" t="str">
        <f>VLOOKUP(A2,HOP!A:C,3,0)</f>
        <v>3463940</v>
      </c>
      <c r="G2" s="4">
        <f>D2-E2</f>
        <v>0</v>
      </c>
      <c r="H2" s="4" t="str">
        <f>$H$1&amp;F2</f>
        <v>,3463940</v>
      </c>
      <c r="I2" s="4" t="str">
        <f>VLOOKUP(A2,HOP!A:U,21,0)</f>
        <v>直采</v>
      </c>
    </row>
    <row r="3" s="4" customFormat="1" spans="1:9">
      <c r="A3" s="5">
        <v>999224745559132</v>
      </c>
      <c r="B3" s="6">
        <v>45100</v>
      </c>
      <c r="C3" s="6">
        <v>45102</v>
      </c>
      <c r="D3" s="4">
        <v>39.08</v>
      </c>
      <c r="E3" s="4" t="str">
        <f>VLOOKUP(A3,HOP!A:L,12,0)</f>
        <v>39.08</v>
      </c>
      <c r="F3" s="4" t="str">
        <f>VLOOKUP(A3,HOP!A:C,3,0)</f>
        <v>3498864</v>
      </c>
      <c r="G3" s="4">
        <f t="shared" ref="G3:G13" si="0">D3-E3</f>
        <v>0</v>
      </c>
      <c r="H3" s="4" t="str">
        <f t="shared" ref="H3:H13" si="1">$H$1&amp;F3</f>
        <v>,3498864</v>
      </c>
      <c r="I3" s="4" t="str">
        <f>VLOOKUP(A3,HOP!A:U,21,0)</f>
        <v>直采</v>
      </c>
    </row>
    <row r="4" s="4" customFormat="1" spans="1:9">
      <c r="A4" s="5">
        <v>999224768624635</v>
      </c>
      <c r="B4" s="6">
        <v>45101</v>
      </c>
      <c r="C4" s="6">
        <v>45102</v>
      </c>
      <c r="D4" s="4">
        <v>19.51</v>
      </c>
      <c r="E4" s="4" t="str">
        <f>VLOOKUP(A4,HOP!A:L,12,0)</f>
        <v>19.51</v>
      </c>
      <c r="F4" s="4" t="str">
        <f>VLOOKUP(A4,HOP!A:C,3,0)</f>
        <v>3503023</v>
      </c>
      <c r="G4" s="4">
        <f t="shared" si="0"/>
        <v>0</v>
      </c>
      <c r="H4" s="4" t="str">
        <f t="shared" si="1"/>
        <v>,3503023</v>
      </c>
      <c r="I4" s="4" t="str">
        <f>VLOOKUP(A4,HOP!A:U,21,0)</f>
        <v>直采</v>
      </c>
    </row>
    <row r="5" s="4" customFormat="1" spans="1:9">
      <c r="A5" s="5">
        <v>999224802386541</v>
      </c>
      <c r="B5" s="6">
        <v>45101</v>
      </c>
      <c r="C5" s="6">
        <v>45102</v>
      </c>
      <c r="D5" s="4">
        <v>151.26</v>
      </c>
      <c r="E5" s="4" t="str">
        <f>VLOOKUP(A5,HOP!A:L,12,0)</f>
        <v>151.26</v>
      </c>
      <c r="F5" s="4" t="str">
        <f>VLOOKUP(A5,HOP!A:C,3,0)</f>
        <v>3511368</v>
      </c>
      <c r="G5" s="4">
        <f t="shared" si="0"/>
        <v>0</v>
      </c>
      <c r="H5" s="4" t="str">
        <f t="shared" si="1"/>
        <v>,3511368</v>
      </c>
      <c r="I5" s="4" t="str">
        <f>VLOOKUP(A5,HOP!A:U,21,0)</f>
        <v>直采</v>
      </c>
    </row>
    <row r="6" s="4" customFormat="1" spans="1:9">
      <c r="A6" s="5">
        <v>999224830146387</v>
      </c>
      <c r="B6" s="6">
        <v>45100</v>
      </c>
      <c r="C6" s="6">
        <v>45102</v>
      </c>
      <c r="D6" s="4">
        <v>323.01</v>
      </c>
      <c r="E6" s="4" t="str">
        <f>VLOOKUP(A6,HOP!A:L,12,0)</f>
        <v>323.01</v>
      </c>
      <c r="F6" s="4" t="str">
        <f>VLOOKUP(A6,HOP!A:C,3,0)</f>
        <v>3519365</v>
      </c>
      <c r="G6" s="4">
        <f t="shared" si="0"/>
        <v>0</v>
      </c>
      <c r="H6" s="4" t="str">
        <f t="shared" si="1"/>
        <v>,3519365</v>
      </c>
      <c r="I6" s="4" t="str">
        <f>VLOOKUP(A6,HOP!A:U,21,0)</f>
        <v>直采</v>
      </c>
    </row>
    <row r="7" s="4" customFormat="1" spans="1:9">
      <c r="A7" s="5">
        <v>999224901772359</v>
      </c>
      <c r="B7" s="6">
        <v>45100</v>
      </c>
      <c r="C7" s="6">
        <v>45102</v>
      </c>
      <c r="D7" s="4">
        <v>300.54</v>
      </c>
      <c r="E7" s="4" t="str">
        <f>VLOOKUP(A7,HOP!A:L,12,0)</f>
        <v>300.54</v>
      </c>
      <c r="F7" s="4" t="str">
        <f>VLOOKUP(A7,HOP!A:C,3,0)</f>
        <v>3536999</v>
      </c>
      <c r="G7" s="4">
        <f t="shared" si="0"/>
        <v>0</v>
      </c>
      <c r="H7" s="4" t="str">
        <f t="shared" si="1"/>
        <v>,3536999</v>
      </c>
      <c r="I7" s="4" t="str">
        <f>VLOOKUP(A7,HOP!A:U,21,0)</f>
        <v>直采</v>
      </c>
    </row>
    <row r="8" s="4" customFormat="1" spans="1:9">
      <c r="A8" s="5">
        <v>999224921702450</v>
      </c>
      <c r="B8" s="6">
        <v>45101</v>
      </c>
      <c r="C8" s="6">
        <v>45102</v>
      </c>
      <c r="D8" s="4">
        <v>75.19</v>
      </c>
      <c r="E8" s="4" t="str">
        <f>VLOOKUP(A8,HOP!A:L,12,0)</f>
        <v>75.19</v>
      </c>
      <c r="F8" s="4" t="str">
        <f>VLOOKUP(A8,HOP!A:C,3,0)</f>
        <v>3542699</v>
      </c>
      <c r="G8" s="4">
        <f t="shared" si="0"/>
        <v>0</v>
      </c>
      <c r="H8" s="4" t="str">
        <f t="shared" si="1"/>
        <v>,3542699</v>
      </c>
      <c r="I8" s="4" t="str">
        <f>VLOOKUP(A8,HOP!A:U,21,0)</f>
        <v>直采</v>
      </c>
    </row>
    <row r="9" s="4" customFormat="1" spans="1:9">
      <c r="A9" s="5">
        <v>999224921719836</v>
      </c>
      <c r="B9" s="6">
        <v>45101</v>
      </c>
      <c r="C9" s="6">
        <v>45102</v>
      </c>
      <c r="D9" s="4">
        <v>75.19</v>
      </c>
      <c r="E9" s="4" t="str">
        <f>VLOOKUP(A9,HOP!A:L,12,0)</f>
        <v>75.19</v>
      </c>
      <c r="F9" s="4" t="str">
        <f>VLOOKUP(A9,HOP!A:C,3,0)</f>
        <v>3542704</v>
      </c>
      <c r="G9" s="4">
        <f t="shared" si="0"/>
        <v>0</v>
      </c>
      <c r="H9" s="4" t="str">
        <f t="shared" si="1"/>
        <v>,3542704</v>
      </c>
      <c r="I9" s="4" t="str">
        <f>VLOOKUP(A9,HOP!A:U,21,0)</f>
        <v>直采</v>
      </c>
    </row>
    <row r="10" s="4" customFormat="1" spans="1:9">
      <c r="A10" s="5">
        <v>999224926362644</v>
      </c>
      <c r="B10" s="6">
        <v>45101</v>
      </c>
      <c r="C10" s="6">
        <v>45102</v>
      </c>
      <c r="D10" s="4">
        <v>75.89</v>
      </c>
      <c r="E10" s="4" t="str">
        <f>VLOOKUP(A10,HOP!A:L,12,0)</f>
        <v>75.89</v>
      </c>
      <c r="F10" s="4" t="str">
        <f>VLOOKUP(A10,HOP!A:C,3,0)</f>
        <v>3543519</v>
      </c>
      <c r="G10" s="4">
        <f t="shared" si="0"/>
        <v>0</v>
      </c>
      <c r="H10" s="4" t="str">
        <f t="shared" si="1"/>
        <v>,3543519</v>
      </c>
      <c r="I10" s="4" t="str">
        <f>VLOOKUP(A10,HOP!A:U,21,0)</f>
        <v>直采</v>
      </c>
    </row>
    <row r="11" s="4" customFormat="1" spans="1:9">
      <c r="A11" s="5">
        <v>999224927629594</v>
      </c>
      <c r="B11" s="6">
        <v>45101</v>
      </c>
      <c r="C11" s="6">
        <v>45102</v>
      </c>
      <c r="D11" s="4">
        <v>59.07</v>
      </c>
      <c r="E11" s="4" t="str">
        <f>VLOOKUP(A11,HOP!A:L,12,0)</f>
        <v>59.07</v>
      </c>
      <c r="F11" s="4" t="str">
        <f>VLOOKUP(A11,HOP!A:C,3,0)</f>
        <v>3543708</v>
      </c>
      <c r="G11" s="4">
        <f t="shared" si="0"/>
        <v>0</v>
      </c>
      <c r="H11" s="4" t="str">
        <f t="shared" si="1"/>
        <v>,3543708</v>
      </c>
      <c r="I11" s="4" t="str">
        <f>VLOOKUP(A11,HOP!A:U,21,0)</f>
        <v>直采</v>
      </c>
    </row>
    <row r="12" s="4" customFormat="1" spans="1:9">
      <c r="A12" s="5">
        <v>999224931197857</v>
      </c>
      <c r="B12" s="6">
        <v>45101</v>
      </c>
      <c r="C12" s="6">
        <v>45102</v>
      </c>
      <c r="D12" s="4">
        <v>52.02</v>
      </c>
      <c r="E12" s="4" t="str">
        <f>VLOOKUP(A12,HOP!A:L,12,0)</f>
        <v>52.02</v>
      </c>
      <c r="F12" s="4" t="str">
        <f>VLOOKUP(A12,HOP!A:C,3,0)</f>
        <v>3544827</v>
      </c>
      <c r="G12" s="4">
        <f t="shared" si="0"/>
        <v>0</v>
      </c>
      <c r="H12" s="4" t="str">
        <f t="shared" si="1"/>
        <v>,3544827</v>
      </c>
      <c r="I12" s="4" t="str">
        <f>VLOOKUP(A12,HOP!A:U,21,0)</f>
        <v>直采</v>
      </c>
    </row>
    <row r="13" s="4" customFormat="1" spans="1:9">
      <c r="A13" s="5">
        <v>999224931826437</v>
      </c>
      <c r="B13" s="6">
        <v>45101</v>
      </c>
      <c r="C13" s="6">
        <v>45102</v>
      </c>
      <c r="D13" s="4">
        <v>48.55</v>
      </c>
      <c r="E13" s="4" t="str">
        <f>VLOOKUP(A13,HOP!A:L,12,0)</f>
        <v>48.55</v>
      </c>
      <c r="F13" s="4" t="str">
        <f>VLOOKUP(A13,HOP!A:C,3,0)</f>
        <v>3545036</v>
      </c>
      <c r="G13" s="4">
        <f t="shared" si="0"/>
        <v>0</v>
      </c>
      <c r="H13" s="4" t="str">
        <f t="shared" si="1"/>
        <v>,3545036</v>
      </c>
      <c r="I13" s="4" t="str">
        <f>VLOOKUP(A13,HOP!A:U,21,0)</f>
        <v>直采</v>
      </c>
    </row>
    <row r="15" spans="4:4">
      <c r="D15" s="4">
        <f>SUM(D2:D14)</f>
        <v>1623.31</v>
      </c>
    </row>
    <row r="16" spans="4:4">
      <c r="D16" s="4" t="s">
        <v>97</v>
      </c>
    </row>
    <row r="18" spans="1:3">
      <c r="A18" s="4" t="s">
        <v>98</v>
      </c>
      <c r="B18" s="4">
        <v>1623.31</v>
      </c>
      <c r="C18" s="4">
        <v>12714.28</v>
      </c>
    </row>
    <row r="19" spans="1:1">
      <c r="A19" s="4" t="s">
        <v>99</v>
      </c>
    </row>
    <row r="20" spans="1:1">
      <c r="A20" s="4" t="s">
        <v>100</v>
      </c>
    </row>
  </sheetData>
  <autoFilter ref="A1:X13">
    <extLst/>
  </autoFilter>
  <conditionalFormatting sqref="A1:A20 A2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  <c r="V1" s="2" t="s">
        <v>119</v>
      </c>
    </row>
    <row r="2" s="1" customFormat="1" spans="1:22">
      <c r="A2" s="3">
        <v>999224931826437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120</v>
      </c>
      <c r="G2" s="1" t="s">
        <v>124</v>
      </c>
      <c r="H2" s="1" t="s">
        <v>125</v>
      </c>
      <c r="I2" s="1" t="s">
        <v>126</v>
      </c>
      <c r="J2" s="1" t="s">
        <v>30</v>
      </c>
      <c r="K2" s="1" t="s">
        <v>127</v>
      </c>
      <c r="L2" s="1" t="s">
        <v>127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  <c r="V2" s="1" t="s">
        <v>136</v>
      </c>
    </row>
    <row r="3" s="1" customFormat="1" spans="1:22">
      <c r="A3" s="3">
        <v>999224931197857</v>
      </c>
      <c r="B3" s="1" t="s">
        <v>120</v>
      </c>
      <c r="C3" s="1" t="s">
        <v>137</v>
      </c>
      <c r="D3" s="1" t="s">
        <v>138</v>
      </c>
      <c r="E3" s="1" t="s">
        <v>139</v>
      </c>
      <c r="F3" s="1" t="s">
        <v>120</v>
      </c>
      <c r="G3" s="1" t="s">
        <v>124</v>
      </c>
      <c r="H3" s="1" t="s">
        <v>125</v>
      </c>
      <c r="I3" s="1" t="s">
        <v>140</v>
      </c>
      <c r="J3" s="1" t="s">
        <v>30</v>
      </c>
      <c r="K3" s="1" t="s">
        <v>141</v>
      </c>
      <c r="L3" s="1" t="s">
        <v>141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142</v>
      </c>
      <c r="S3" s="1" t="s">
        <v>133</v>
      </c>
      <c r="T3" s="1" t="s">
        <v>134</v>
      </c>
      <c r="U3" s="1" t="s">
        <v>135</v>
      </c>
      <c r="V3" s="1" t="s">
        <v>143</v>
      </c>
    </row>
    <row r="4" s="1" customFormat="1" spans="1:22">
      <c r="A4" s="3">
        <v>999224927629594</v>
      </c>
      <c r="B4" s="1" t="s">
        <v>144</v>
      </c>
      <c r="C4" s="1" t="s">
        <v>145</v>
      </c>
      <c r="D4" s="1" t="s">
        <v>146</v>
      </c>
      <c r="E4" s="1" t="s">
        <v>147</v>
      </c>
      <c r="F4" s="1" t="s">
        <v>120</v>
      </c>
      <c r="G4" s="1" t="s">
        <v>124</v>
      </c>
      <c r="H4" s="1" t="s">
        <v>125</v>
      </c>
      <c r="I4" s="1" t="s">
        <v>148</v>
      </c>
      <c r="J4" s="1" t="s">
        <v>30</v>
      </c>
      <c r="K4" s="1" t="s">
        <v>149</v>
      </c>
      <c r="L4" s="1" t="s">
        <v>149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150</v>
      </c>
      <c r="S4" s="1" t="s">
        <v>133</v>
      </c>
      <c r="T4" s="1" t="s">
        <v>134</v>
      </c>
      <c r="U4" s="1" t="s">
        <v>135</v>
      </c>
      <c r="V4" s="1" t="s">
        <v>143</v>
      </c>
    </row>
    <row r="5" s="1" customFormat="1" spans="1:22">
      <c r="A5" s="3">
        <v>999224926362644</v>
      </c>
      <c r="B5" s="1" t="s">
        <v>144</v>
      </c>
      <c r="C5" s="1" t="s">
        <v>151</v>
      </c>
      <c r="D5" s="1" t="s">
        <v>152</v>
      </c>
      <c r="E5" s="1" t="s">
        <v>153</v>
      </c>
      <c r="F5" s="1" t="s">
        <v>120</v>
      </c>
      <c r="G5" s="1" t="s">
        <v>124</v>
      </c>
      <c r="H5" s="1" t="s">
        <v>125</v>
      </c>
      <c r="I5" s="1" t="s">
        <v>154</v>
      </c>
      <c r="J5" s="1" t="s">
        <v>30</v>
      </c>
      <c r="K5" s="1" t="s">
        <v>155</v>
      </c>
      <c r="L5" s="1" t="s">
        <v>155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131</v>
      </c>
      <c r="R5" s="1" t="s">
        <v>156</v>
      </c>
      <c r="S5" s="1" t="s">
        <v>133</v>
      </c>
      <c r="T5" s="1" t="s">
        <v>134</v>
      </c>
      <c r="U5" s="1" t="s">
        <v>135</v>
      </c>
      <c r="V5" s="1" t="s">
        <v>143</v>
      </c>
    </row>
    <row r="6" s="1" customFormat="1" spans="1:22">
      <c r="A6" s="3">
        <v>999224921719836</v>
      </c>
      <c r="B6" s="1" t="s">
        <v>144</v>
      </c>
      <c r="C6" s="1" t="s">
        <v>157</v>
      </c>
      <c r="D6" s="1" t="s">
        <v>158</v>
      </c>
      <c r="E6" s="1" t="s">
        <v>159</v>
      </c>
      <c r="F6" s="1" t="s">
        <v>120</v>
      </c>
      <c r="G6" s="1" t="s">
        <v>124</v>
      </c>
      <c r="H6" s="1" t="s">
        <v>125</v>
      </c>
      <c r="I6" s="1" t="s">
        <v>160</v>
      </c>
      <c r="J6" s="1" t="s">
        <v>30</v>
      </c>
      <c r="K6" s="1" t="s">
        <v>161</v>
      </c>
      <c r="L6" s="1" t="s">
        <v>161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131</v>
      </c>
      <c r="R6" s="1" t="s">
        <v>162</v>
      </c>
      <c r="S6" s="1" t="s">
        <v>133</v>
      </c>
      <c r="T6" s="1" t="s">
        <v>134</v>
      </c>
      <c r="U6" s="1" t="s">
        <v>135</v>
      </c>
      <c r="V6" s="1" t="s">
        <v>143</v>
      </c>
    </row>
    <row r="7" s="1" customFormat="1" spans="1:22">
      <c r="A7" s="3">
        <v>999224921702450</v>
      </c>
      <c r="B7" s="1" t="s">
        <v>144</v>
      </c>
      <c r="C7" s="1" t="s">
        <v>163</v>
      </c>
      <c r="D7" s="1" t="s">
        <v>158</v>
      </c>
      <c r="E7" s="1" t="s">
        <v>159</v>
      </c>
      <c r="F7" s="1" t="s">
        <v>120</v>
      </c>
      <c r="G7" s="1" t="s">
        <v>124</v>
      </c>
      <c r="H7" s="1" t="s">
        <v>125</v>
      </c>
      <c r="I7" s="1" t="s">
        <v>160</v>
      </c>
      <c r="J7" s="1" t="s">
        <v>30</v>
      </c>
      <c r="K7" s="1" t="s">
        <v>161</v>
      </c>
      <c r="L7" s="1" t="s">
        <v>161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131</v>
      </c>
      <c r="R7" s="1" t="s">
        <v>164</v>
      </c>
      <c r="S7" s="1" t="s">
        <v>133</v>
      </c>
      <c r="T7" s="1" t="s">
        <v>134</v>
      </c>
      <c r="U7" s="1" t="s">
        <v>135</v>
      </c>
      <c r="V7" s="1" t="s">
        <v>143</v>
      </c>
    </row>
    <row r="8" s="1" customFormat="1" spans="1:22">
      <c r="A8" s="3">
        <v>999224901772359</v>
      </c>
      <c r="B8" s="1" t="s">
        <v>165</v>
      </c>
      <c r="C8" s="1" t="s">
        <v>166</v>
      </c>
      <c r="D8" s="1" t="s">
        <v>167</v>
      </c>
      <c r="E8" s="1" t="s">
        <v>168</v>
      </c>
      <c r="F8" s="1" t="s">
        <v>144</v>
      </c>
      <c r="G8" s="1" t="s">
        <v>124</v>
      </c>
      <c r="H8" s="1" t="s">
        <v>125</v>
      </c>
      <c r="I8" s="1" t="s">
        <v>169</v>
      </c>
      <c r="J8" s="1" t="s">
        <v>30</v>
      </c>
      <c r="K8" s="1" t="s">
        <v>170</v>
      </c>
      <c r="L8" s="1" t="s">
        <v>170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131</v>
      </c>
      <c r="R8" s="1" t="s">
        <v>171</v>
      </c>
      <c r="S8" s="1" t="s">
        <v>133</v>
      </c>
      <c r="T8" s="1" t="s">
        <v>134</v>
      </c>
      <c r="U8" s="1" t="s">
        <v>135</v>
      </c>
      <c r="V8" s="1" t="s">
        <v>136</v>
      </c>
    </row>
    <row r="9" s="1" customFormat="1" spans="1:22">
      <c r="A9" s="3">
        <v>999224830146387</v>
      </c>
      <c r="B9" s="1" t="s">
        <v>172</v>
      </c>
      <c r="C9" s="1" t="s">
        <v>173</v>
      </c>
      <c r="D9" s="1" t="s">
        <v>174</v>
      </c>
      <c r="E9" s="1" t="s">
        <v>175</v>
      </c>
      <c r="F9" s="1" t="s">
        <v>144</v>
      </c>
      <c r="G9" s="1" t="s">
        <v>124</v>
      </c>
      <c r="H9" s="1" t="s">
        <v>125</v>
      </c>
      <c r="I9" s="1" t="s">
        <v>176</v>
      </c>
      <c r="J9" s="1" t="s">
        <v>30</v>
      </c>
      <c r="K9" s="1" t="s">
        <v>177</v>
      </c>
      <c r="L9" s="1" t="s">
        <v>177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131</v>
      </c>
      <c r="R9" s="1" t="s">
        <v>178</v>
      </c>
      <c r="S9" s="1" t="s">
        <v>133</v>
      </c>
      <c r="T9" s="1" t="s">
        <v>134</v>
      </c>
      <c r="U9" s="1" t="s">
        <v>135</v>
      </c>
      <c r="V9" s="1" t="s">
        <v>136</v>
      </c>
    </row>
    <row r="10" s="1" customFormat="1" spans="1:22">
      <c r="A10" s="3">
        <v>999224802386541</v>
      </c>
      <c r="B10" s="1" t="s">
        <v>179</v>
      </c>
      <c r="C10" s="1" t="s">
        <v>180</v>
      </c>
      <c r="D10" s="1" t="s">
        <v>158</v>
      </c>
      <c r="E10" s="1" t="s">
        <v>181</v>
      </c>
      <c r="F10" s="1" t="s">
        <v>120</v>
      </c>
      <c r="G10" s="1" t="s">
        <v>124</v>
      </c>
      <c r="H10" s="1" t="s">
        <v>125</v>
      </c>
      <c r="I10" s="1" t="s">
        <v>182</v>
      </c>
      <c r="J10" s="1" t="s">
        <v>30</v>
      </c>
      <c r="K10" s="1" t="s">
        <v>183</v>
      </c>
      <c r="L10" s="1" t="s">
        <v>183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131</v>
      </c>
      <c r="R10" s="1" t="s">
        <v>184</v>
      </c>
      <c r="S10" s="1" t="s">
        <v>133</v>
      </c>
      <c r="T10" s="1" t="s">
        <v>134</v>
      </c>
      <c r="U10" s="1" t="s">
        <v>135</v>
      </c>
      <c r="V10" s="1" t="s">
        <v>143</v>
      </c>
    </row>
    <row r="11" s="1" customFormat="1" spans="1:22">
      <c r="A11" s="3">
        <v>999224768624635</v>
      </c>
      <c r="B11" s="1" t="s">
        <v>185</v>
      </c>
      <c r="C11" s="1" t="s">
        <v>186</v>
      </c>
      <c r="D11" s="1" t="s">
        <v>187</v>
      </c>
      <c r="E11" s="1" t="s">
        <v>188</v>
      </c>
      <c r="F11" s="1" t="s">
        <v>120</v>
      </c>
      <c r="G11" s="1" t="s">
        <v>124</v>
      </c>
      <c r="H11" s="1" t="s">
        <v>125</v>
      </c>
      <c r="I11" s="1" t="s">
        <v>189</v>
      </c>
      <c r="J11" s="1" t="s">
        <v>30</v>
      </c>
      <c r="K11" s="1" t="s">
        <v>190</v>
      </c>
      <c r="L11" s="1" t="s">
        <v>190</v>
      </c>
      <c r="M11" s="1" t="s">
        <v>128</v>
      </c>
      <c r="N11" s="1" t="s">
        <v>128</v>
      </c>
      <c r="O11" s="1" t="s">
        <v>129</v>
      </c>
      <c r="P11" s="1" t="s">
        <v>130</v>
      </c>
      <c r="Q11" s="1" t="s">
        <v>131</v>
      </c>
      <c r="R11" s="1" t="s">
        <v>191</v>
      </c>
      <c r="S11" s="1" t="s">
        <v>133</v>
      </c>
      <c r="T11" s="1" t="s">
        <v>134</v>
      </c>
      <c r="U11" s="1" t="s">
        <v>135</v>
      </c>
      <c r="V11" s="1" t="s">
        <v>143</v>
      </c>
    </row>
    <row r="12" s="1" customFormat="1" spans="1:22">
      <c r="A12" s="3">
        <v>999224745559132</v>
      </c>
      <c r="B12" s="1" t="s">
        <v>192</v>
      </c>
      <c r="C12" s="1" t="s">
        <v>193</v>
      </c>
      <c r="D12" s="1" t="s">
        <v>187</v>
      </c>
      <c r="E12" s="1" t="s">
        <v>194</v>
      </c>
      <c r="F12" s="1" t="s">
        <v>144</v>
      </c>
      <c r="G12" s="1" t="s">
        <v>124</v>
      </c>
      <c r="H12" s="1" t="s">
        <v>125</v>
      </c>
      <c r="I12" s="1" t="s">
        <v>195</v>
      </c>
      <c r="J12" s="1" t="s">
        <v>30</v>
      </c>
      <c r="K12" s="1" t="s">
        <v>196</v>
      </c>
      <c r="L12" s="1" t="s">
        <v>196</v>
      </c>
      <c r="M12" s="1" t="s">
        <v>128</v>
      </c>
      <c r="N12" s="1" t="s">
        <v>128</v>
      </c>
      <c r="O12" s="1" t="s">
        <v>129</v>
      </c>
      <c r="P12" s="1" t="s">
        <v>130</v>
      </c>
      <c r="Q12" s="1" t="s">
        <v>131</v>
      </c>
      <c r="R12" s="1" t="s">
        <v>197</v>
      </c>
      <c r="S12" s="1" t="s">
        <v>133</v>
      </c>
      <c r="T12" s="1" t="s">
        <v>134</v>
      </c>
      <c r="U12" s="1" t="s">
        <v>135</v>
      </c>
      <c r="V12" s="1" t="s">
        <v>143</v>
      </c>
    </row>
    <row r="13" s="1" customFormat="1" spans="1:22">
      <c r="A13" s="3">
        <v>999224609125327</v>
      </c>
      <c r="B13" s="1" t="s">
        <v>198</v>
      </c>
      <c r="C13" s="1" t="s">
        <v>199</v>
      </c>
      <c r="D13" s="1" t="s">
        <v>200</v>
      </c>
      <c r="E13" s="1" t="s">
        <v>201</v>
      </c>
      <c r="F13" s="1" t="s">
        <v>202</v>
      </c>
      <c r="G13" s="1" t="s">
        <v>124</v>
      </c>
      <c r="H13" s="1" t="s">
        <v>125</v>
      </c>
      <c r="I13" s="1" t="s">
        <v>203</v>
      </c>
      <c r="J13" s="1" t="s">
        <v>30</v>
      </c>
      <c r="K13" s="1" t="s">
        <v>204</v>
      </c>
      <c r="L13" s="1" t="s">
        <v>204</v>
      </c>
      <c r="M13" s="1" t="s">
        <v>128</v>
      </c>
      <c r="N13" s="1" t="s">
        <v>128</v>
      </c>
      <c r="O13" s="1" t="s">
        <v>129</v>
      </c>
      <c r="P13" s="1" t="s">
        <v>130</v>
      </c>
      <c r="Q13" s="1" t="s">
        <v>131</v>
      </c>
      <c r="R13" s="1" t="s">
        <v>205</v>
      </c>
      <c r="S13" s="1" t="s">
        <v>133</v>
      </c>
      <c r="T13" s="1" t="s">
        <v>134</v>
      </c>
      <c r="U13" s="1" t="s">
        <v>135</v>
      </c>
      <c r="V13" s="1" t="s">
        <v>206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2023-06-28T01:28:49Z</dcterms:created>
  <dcterms:modified xsi:type="dcterms:W3CDTF">2023-06-28T01:35:52Z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7E4FFC681AA7405AB20733D69A454B0E_12</vt:lpwstr>
  </property>
  <property fmtid="{D5CDD505-2E9C-101B-9397-08002B2CF9AE}" pid="3" name="KSOProductBuildVer">
    <vt:lpwstr>2052-11.1.0.14309</vt:lpwstr>
  </property>
</Properties>
</file>