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</definedName>
  </definedNames>
  <calcPr calcId="144525"/>
</workbook>
</file>

<file path=xl/sharedStrings.xml><?xml version="1.0" encoding="utf-8"?>
<sst xmlns="http://schemas.openxmlformats.org/spreadsheetml/2006/main" count="453" uniqueCount="219">
  <si>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</si>
  <si>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</si>
  <si>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</si>
  <si>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</si>
  <si>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</si>
  <si>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</si>
  <si>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</si>
  <si>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</si>
  <si>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</si>
  <si>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</si>
  <si>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</si>
  <si>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</si>
  <si>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</si>
  <si>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</si>
  <si>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</si>
  <si>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</si>
  <si>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</si>
  <si>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</si>
  <si>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</si>
  <si>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</si>
  <si>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</si>
  <si>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</si>
  <si>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</si>
  <si>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</si>
  <si>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</si>
  <si>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999222011567839	</t>
  </si>
  <si>
    <t>Ctrip</t>
  </si>
  <si>
    <t>正常</t>
  </si>
  <si>
    <t>[昆达山]水晶山丘 R 酒店(Crystal Hill R)(39674695)</t>
  </si>
  <si>
    <t>豪华间&lt;2人入住&gt;&lt;不退款&gt;</t>
  </si>
  <si>
    <t>USD</t>
  </si>
  <si>
    <t>Azzilla binti Jasa Azie/Noor,Azzilla binti Jasa Azie/Noor</t>
  </si>
  <si>
    <t>CA5326230629USD</t>
  </si>
  <si>
    <t>未提现</t>
  </si>
  <si>
    <t>携程开票</t>
  </si>
  <si>
    <t xml:space="preserve">2903984	</t>
  </si>
  <si>
    <t xml:space="preserve">1429460621	</t>
  </si>
  <si>
    <t xml:space="preserve">999224047925988	</t>
  </si>
  <si>
    <t>[马卡蒂]新世界马卡蒂酒店(New World Makati Hotel)(37221886)</t>
  </si>
  <si>
    <t>豪华双床房&lt;2人入住&gt;&lt;不退款&gt;</t>
  </si>
  <si>
    <t>ALYAMMAHI/SALIM</t>
  </si>
  <si>
    <t xml:space="preserve">3339899	</t>
  </si>
  <si>
    <t xml:space="preserve">7370510	</t>
  </si>
  <si>
    <t xml:space="preserve">999224426849447	</t>
  </si>
  <si>
    <t>[湄林]拉雅古迹酒店(Raya Heritage)(44694548)</t>
  </si>
  <si>
    <t>套房(带露台)&lt;2人入住&gt;&lt;不退款&gt;</t>
  </si>
  <si>
    <t>WANG/YUTIAN</t>
  </si>
  <si>
    <t xml:space="preserve">3424798	</t>
  </si>
  <si>
    <t xml:space="preserve">21716	</t>
  </si>
  <si>
    <t xml:space="preserve">999224662933297	</t>
  </si>
  <si>
    <t>[乔治市]槟城皇家朱兰酒店(Royale Chulan Penang)(37204098)</t>
  </si>
  <si>
    <t>高级房&lt;2人入住&gt;&lt;不退款&gt;</t>
  </si>
  <si>
    <t>LAM/YU KWONG</t>
  </si>
  <si>
    <t xml:space="preserve">3477200	</t>
  </si>
  <si>
    <t xml:space="preserve">8943434	</t>
  </si>
  <si>
    <t xml:space="preserve">999224794257557	</t>
  </si>
  <si>
    <t>[曼谷]曼谷萨通雅诗阁酒店(Ascott Sathorn Bangkok)(44793528)</t>
  </si>
  <si>
    <t>一卧室行政公寓房&lt;2人入住&gt;&lt;不退款&gt;</t>
  </si>
  <si>
    <t>ZHANG/YANG</t>
  </si>
  <si>
    <t xml:space="preserve">3509312	</t>
  </si>
  <si>
    <t xml:space="preserve">9404402	</t>
  </si>
  <si>
    <t xml:space="preserve">999224812674570	</t>
  </si>
  <si>
    <t>[普吉岛]普吉岛芭东美爵大酒店(Grand Mercure Phuket Patong)(40721618)</t>
  </si>
  <si>
    <t>高级特大床房&lt;1&gt;&lt;2人入住&gt;&lt;不退款&gt;</t>
  </si>
  <si>
    <t>YOU/YIXUAN,CHEN/YACONG</t>
  </si>
  <si>
    <t xml:space="preserve">3513320	</t>
  </si>
  <si>
    <t xml:space="preserve">671594	</t>
  </si>
  <si>
    <t xml:space="preserve">999224849579538	</t>
  </si>
  <si>
    <t>[哥打京那巴鲁]明园酒店及公寓(Ming Garden Hotel &amp; Residences)(40721484)</t>
  </si>
  <si>
    <t>SUEN/IP KEUNG</t>
  </si>
  <si>
    <t xml:space="preserve">3524125	</t>
  </si>
  <si>
    <t xml:space="preserve">8631504	</t>
  </si>
  <si>
    <t xml:space="preserve">999224903563940	</t>
  </si>
  <si>
    <t>[曼谷]曼谷大使酒店(Ambassador Hotel Bangkok)(37214186)</t>
  </si>
  <si>
    <t>标准特大床房主翼楼&lt;2人入住&gt;&lt;不退款&gt;</t>
  </si>
  <si>
    <t>MIYAJI/HIDEKI</t>
  </si>
  <si>
    <t xml:space="preserve">3537609	</t>
  </si>
  <si>
    <t xml:space="preserve">BK075346	</t>
  </si>
  <si>
    <t xml:space="preserve">999224914529470	</t>
  </si>
  <si>
    <t>Wu/Menghsiu</t>
  </si>
  <si>
    <t xml:space="preserve">3539813	</t>
  </si>
  <si>
    <t xml:space="preserve">BK075537	</t>
  </si>
  <si>
    <t xml:space="preserve">999224918977374	</t>
  </si>
  <si>
    <t>[马巴拉卡特]美多利娱乐场酒店(Midori Clark Hotel and Casino)(37206351)</t>
  </si>
  <si>
    <t>高级房&lt;2人入住&gt;&lt;不退款&gt;&lt;早餐&gt;</t>
  </si>
  <si>
    <t>NAKPIL/DARYL NICOLAS DEE</t>
  </si>
  <si>
    <t xml:space="preserve">3541288	</t>
  </si>
  <si>
    <t xml:space="preserve">Confirmation# 162213-162214	</t>
  </si>
  <si>
    <t xml:space="preserve">999224922192436	</t>
  </si>
  <si>
    <t>[哥打巴鲁]大宏酒店(Grand Riverview Hotel)(44803400)</t>
  </si>
  <si>
    <t>尊贵房&lt;2人入住&gt;&lt;不退款&gt;&lt;早餐&gt;</t>
  </si>
  <si>
    <t>RAJA SIRAJUDDIN/RAJA FARIDAH</t>
  </si>
  <si>
    <t xml:space="preserve">3542996	</t>
  </si>
  <si>
    <t xml:space="preserve">248176	</t>
  </si>
  <si>
    <t xml:space="preserve">999224943088389	</t>
  </si>
  <si>
    <t>[科伦]科伦索雷快捷酒店(Coron Soleil Express Hotel)(44800337)</t>
  </si>
  <si>
    <t>标准房&lt;2人入住&gt;&lt;不退款&gt;&lt;早餐&gt;</t>
  </si>
  <si>
    <t>Yap/Raymart</t>
  </si>
  <si>
    <t xml:space="preserve">3547931	</t>
  </si>
  <si>
    <t>,</t>
  </si>
  <si>
    <t>USD 1862</t>
  </si>
  <si>
    <t>A230629092916911</t>
  </si>
  <si>
    <t>A230629093027911</t>
  </si>
  <si>
    <t>USD / HKD 当前参考汇率: 7.83313</t>
  </si>
  <si>
    <t>总计：1862 USD/
14585.29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</si>
  <si>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</si>
  <si>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</si>
  <si>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</si>
  <si>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</si>
  <si>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</si>
  <si>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</si>
  <si>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</si>
  <si>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</si>
  <si>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</si>
  <si>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</si>
  <si>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</si>
  <si>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</si>
  <si>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</si>
  <si>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</si>
  <si>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</si>
  <si>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</si>
  <si>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</si>
  <si>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</si>
  <si>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</si>
  <si>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2023-06-25</t>
  </si>
  <si>
    <t>3547931</t>
  </si>
  <si>
    <t>科伦索雷快捷酒店</t>
  </si>
  <si>
    <t>Yap Raymart</t>
  </si>
  <si>
    <t>2023-06-26</t>
  </si>
  <si>
    <t>退房日周结</t>
  </si>
  <si>
    <t>349.97</t>
  </si>
  <si>
    <t>48.55</t>
  </si>
  <si>
    <t>0</t>
  </si>
  <si>
    <t>0.00</t>
  </si>
  <si>
    <t>携程盛景国际直连</t>
  </si>
  <si>
    <t>01.010677</t>
  </si>
  <si>
    <t>2023-06-25 14:34:55</t>
  </si>
  <si>
    <t>否</t>
  </si>
  <si>
    <t>汇智国际旅游发展有限公司</t>
  </si>
  <si>
    <t>直采</t>
  </si>
  <si>
    <t>菲律宾</t>
  </si>
  <si>
    <t>2023-06-23</t>
  </si>
  <si>
    <t>3542996</t>
  </si>
  <si>
    <t>大宏酒店</t>
  </si>
  <si>
    <t>RAJA SIRAJUDDIN RAJA FARIDAH</t>
  </si>
  <si>
    <t>2023-06-24</t>
  </si>
  <si>
    <t>612.00</t>
  </si>
  <si>
    <t>85.06</t>
  </si>
  <si>
    <t>2023-06-23 19:44:48</t>
  </si>
  <si>
    <t>马来西亚</t>
  </si>
  <si>
    <t>3541288</t>
  </si>
  <si>
    <t>美多利娱乐场酒店</t>
  </si>
  <si>
    <t>NAKPIL DARYL NICOLAS DEE</t>
  </si>
  <si>
    <t>1720.01</t>
  </si>
  <si>
    <t>239.06</t>
  </si>
  <si>
    <t>2023-06-24 10:49:20</t>
  </si>
  <si>
    <t>3539813</t>
  </si>
  <si>
    <t>曼谷大使酒店</t>
  </si>
  <si>
    <t>Wu Menghsiu</t>
  </si>
  <si>
    <t>290.97</t>
  </si>
  <si>
    <t>40.43</t>
  </si>
  <si>
    <t>2023-06-23 12:52:48</t>
  </si>
  <si>
    <t>泰国</t>
  </si>
  <si>
    <t>2023-06-22</t>
  </si>
  <si>
    <t>3537609</t>
  </si>
  <si>
    <t>MIYAJI HIDEKI</t>
  </si>
  <si>
    <t>500.04</t>
  </si>
  <si>
    <t>69.48</t>
  </si>
  <si>
    <t>2023-06-22 15:33:59</t>
  </si>
  <si>
    <t>2023-06-19</t>
  </si>
  <si>
    <t>3524125</t>
  </si>
  <si>
    <t>哥打京那巴鲁元明大酒店</t>
  </si>
  <si>
    <t>SUEN IP KEUNG</t>
  </si>
  <si>
    <t>470.02</t>
  </si>
  <si>
    <t>65.78</t>
  </si>
  <si>
    <t>2023-06-19 15:45:17</t>
  </si>
  <si>
    <t>2023-06-16</t>
  </si>
  <si>
    <t>3513320</t>
  </si>
  <si>
    <t>普吉岛芭东美爵大酒店(政府卫生认证)</t>
  </si>
  <si>
    <t>YOU YIXUAN,CHEN YACONG</t>
  </si>
  <si>
    <t>1440.00</t>
  </si>
  <si>
    <t>201.32</t>
  </si>
  <si>
    <t>2023-06-17 11:41:24</t>
  </si>
  <si>
    <t>2023-06-15</t>
  </si>
  <si>
    <t>3509312</t>
  </si>
  <si>
    <t>曼谷萨通雅诗阁酒店</t>
  </si>
  <si>
    <t>ZHANG YANG</t>
  </si>
  <si>
    <t>2667.97</t>
  </si>
  <si>
    <t>372.32</t>
  </si>
  <si>
    <t>2023-06-16 23:51:29</t>
  </si>
  <si>
    <t>2023-06-08</t>
  </si>
  <si>
    <t>3477200</t>
  </si>
  <si>
    <t>槟城皇家朱兰酒店</t>
  </si>
  <si>
    <t>LAM YU KWONG</t>
  </si>
  <si>
    <t>400.05</t>
  </si>
  <si>
    <t>56.00</t>
  </si>
  <si>
    <t>2023-06-08 14:31:50</t>
  </si>
  <si>
    <t>2023-05-26</t>
  </si>
  <si>
    <t>3424798</t>
  </si>
  <si>
    <t>拉雅古迹酒店 (SHA Extra Plus)</t>
  </si>
  <si>
    <t>WANG YUTIAN</t>
  </si>
  <si>
    <t>1603.49</t>
  </si>
  <si>
    <t>226.00</t>
  </si>
  <si>
    <t>2023-05-26 22:46:38</t>
  </si>
  <si>
    <t>2023-05-08</t>
  </si>
  <si>
    <t>3339899</t>
  </si>
  <si>
    <t>马尼拉新世界酒店</t>
  </si>
  <si>
    <t>ALYAMMAHI SALIM</t>
  </si>
  <si>
    <t>2655.44</t>
  </si>
  <si>
    <t>384.00</t>
  </si>
  <si>
    <t>2023-05-08 10:06:15</t>
  </si>
  <si>
    <t>2022-12-27</t>
  </si>
  <si>
    <t>2903984</t>
  </si>
  <si>
    <t>水晶山丘 R 酒店</t>
  </si>
  <si>
    <t>Azzilla binti Jasa Azie Noor,Azzilla binti Jasa Azie Noor</t>
  </si>
  <si>
    <t>516.55</t>
  </si>
  <si>
    <t>74.00</t>
  </si>
  <si>
    <t>2022-12-27 16:07:19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</si>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</sst>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22</xdr:row>
      <xdr:rowOff>15240</xdr:rowOff>
    </xdr:from>
    <xdr:to>
      <xdr:col>13</xdr:col>
      <xdr:colOff>534035</xdr:colOff>
      <xdr:row>49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038600"/>
          <a:ext cx="9753600" cy="50063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45101</v>
      </c>
      <c r="G2" s="6">
        <v>45103</v>
      </c>
      <c r="H2" s="4">
        <v>1</v>
      </c>
      <c r="I2" s="4">
        <v>2</v>
      </c>
      <c r="J2" s="4">
        <v>2</v>
      </c>
      <c r="K2" s="4" t="s">
        <v>30</v>
      </c>
      <c r="L2" s="4">
        <v>74</v>
      </c>
      <c r="M2" s="4">
        <v>74</v>
      </c>
      <c r="N2" s="4" t="s">
        <v>31</v>
      </c>
      <c r="O2" s="4" t="s">
        <v>32</v>
      </c>
      <c r="P2" s="4" t="s">
        <v>33</v>
      </c>
      <c r="Q2" s="4">
        <v>0</v>
      </c>
      <c r="R2" s="7">
        <v>44922</v>
      </c>
      <c r="S2" s="6">
        <v>45106</v>
      </c>
      <c r="T2" s="4" t="s">
        <v>34</v>
      </c>
      <c r="U2" s="4">
        <v>74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45100</v>
      </c>
      <c r="G3" s="6">
        <v>45103</v>
      </c>
      <c r="H3" s="4">
        <v>1</v>
      </c>
      <c r="I3" s="4">
        <v>3</v>
      </c>
      <c r="J3" s="4">
        <v>3</v>
      </c>
      <c r="K3" s="4" t="s">
        <v>30</v>
      </c>
      <c r="L3" s="4">
        <v>384</v>
      </c>
      <c r="M3" s="4">
        <v>384</v>
      </c>
      <c r="N3" s="4" t="s">
        <v>40</v>
      </c>
      <c r="O3" s="4" t="s">
        <v>32</v>
      </c>
      <c r="P3" s="4" t="s">
        <v>33</v>
      </c>
      <c r="Q3" s="4">
        <v>0</v>
      </c>
      <c r="R3" s="7">
        <v>45054</v>
      </c>
      <c r="S3" s="6">
        <v>45106</v>
      </c>
      <c r="T3" s="4" t="s">
        <v>34</v>
      </c>
      <c r="U3" s="4">
        <v>384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45102</v>
      </c>
      <c r="G4" s="6">
        <v>45103</v>
      </c>
      <c r="H4" s="4">
        <v>1</v>
      </c>
      <c r="I4" s="4">
        <v>1</v>
      </c>
      <c r="J4" s="4">
        <v>1</v>
      </c>
      <c r="K4" s="4" t="s">
        <v>30</v>
      </c>
      <c r="L4" s="4">
        <v>226</v>
      </c>
      <c r="M4" s="4">
        <v>226</v>
      </c>
      <c r="N4" s="4" t="s">
        <v>46</v>
      </c>
      <c r="O4" s="4" t="s">
        <v>32</v>
      </c>
      <c r="P4" s="4" t="s">
        <v>33</v>
      </c>
      <c r="Q4" s="4">
        <v>0</v>
      </c>
      <c r="R4" s="7">
        <v>45072</v>
      </c>
      <c r="S4" s="6">
        <v>45106</v>
      </c>
      <c r="T4" s="4" t="s">
        <v>34</v>
      </c>
      <c r="U4" s="4">
        <v>226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45102</v>
      </c>
      <c r="G5" s="6">
        <v>45103</v>
      </c>
      <c r="H5" s="4">
        <v>1</v>
      </c>
      <c r="I5" s="4">
        <v>1</v>
      </c>
      <c r="J5" s="4">
        <v>1</v>
      </c>
      <c r="K5" s="4" t="s">
        <v>30</v>
      </c>
      <c r="L5" s="4">
        <v>56</v>
      </c>
      <c r="M5" s="4">
        <v>56</v>
      </c>
      <c r="N5" s="4" t="s">
        <v>52</v>
      </c>
      <c r="O5" s="4" t="s">
        <v>32</v>
      </c>
      <c r="P5" s="4" t="s">
        <v>33</v>
      </c>
      <c r="Q5" s="4">
        <v>0</v>
      </c>
      <c r="R5" s="7">
        <v>45085</v>
      </c>
      <c r="S5" s="6">
        <v>45106</v>
      </c>
      <c r="T5" s="4" t="s">
        <v>34</v>
      </c>
      <c r="U5" s="4">
        <v>56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45099</v>
      </c>
      <c r="G6" s="6">
        <v>45103</v>
      </c>
      <c r="H6" s="4">
        <v>1</v>
      </c>
      <c r="I6" s="4">
        <v>4</v>
      </c>
      <c r="J6" s="4">
        <v>4</v>
      </c>
      <c r="K6" s="4" t="s">
        <v>30</v>
      </c>
      <c r="L6" s="4">
        <v>372.32</v>
      </c>
      <c r="M6" s="4">
        <v>372.32</v>
      </c>
      <c r="N6" s="4" t="s">
        <v>58</v>
      </c>
      <c r="O6" s="4" t="s">
        <v>32</v>
      </c>
      <c r="P6" s="4" t="s">
        <v>33</v>
      </c>
      <c r="Q6" s="4">
        <v>0</v>
      </c>
      <c r="R6" s="7">
        <v>45092.0000115741</v>
      </c>
      <c r="S6" s="6">
        <v>45106</v>
      </c>
      <c r="T6" s="4" t="s">
        <v>34</v>
      </c>
      <c r="U6" s="4">
        <v>372.32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45101</v>
      </c>
      <c r="G7" s="6">
        <v>45103</v>
      </c>
      <c r="H7" s="4">
        <v>1</v>
      </c>
      <c r="I7" s="4">
        <v>2</v>
      </c>
      <c r="J7" s="4">
        <v>2</v>
      </c>
      <c r="K7" s="4" t="s">
        <v>30</v>
      </c>
      <c r="L7" s="4">
        <v>201.32</v>
      </c>
      <c r="M7" s="4">
        <v>201.32</v>
      </c>
      <c r="N7" s="4" t="s">
        <v>64</v>
      </c>
      <c r="O7" s="4" t="s">
        <v>32</v>
      </c>
      <c r="P7" s="4" t="s">
        <v>33</v>
      </c>
      <c r="Q7" s="4">
        <v>0</v>
      </c>
      <c r="R7" s="7">
        <v>45093</v>
      </c>
      <c r="S7" s="6">
        <v>45106</v>
      </c>
      <c r="T7" s="4" t="s">
        <v>34</v>
      </c>
      <c r="U7" s="4">
        <v>201.32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51</v>
      </c>
      <c r="F8" s="6">
        <v>45101</v>
      </c>
      <c r="G8" s="6">
        <v>45103</v>
      </c>
      <c r="H8" s="4">
        <v>1</v>
      </c>
      <c r="I8" s="4">
        <v>2</v>
      </c>
      <c r="J8" s="4">
        <v>2</v>
      </c>
      <c r="K8" s="4" t="s">
        <v>30</v>
      </c>
      <c r="L8" s="4">
        <v>65.78</v>
      </c>
      <c r="M8" s="4">
        <v>65.78</v>
      </c>
      <c r="N8" s="4" t="s">
        <v>69</v>
      </c>
      <c r="O8" s="4" t="s">
        <v>32</v>
      </c>
      <c r="P8" s="4" t="s">
        <v>33</v>
      </c>
      <c r="Q8" s="4">
        <v>0</v>
      </c>
      <c r="R8" s="7">
        <v>45096.0000115741</v>
      </c>
      <c r="S8" s="6">
        <v>45106</v>
      </c>
      <c r="T8" s="4" t="s">
        <v>34</v>
      </c>
      <c r="U8" s="4">
        <v>65.78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45101</v>
      </c>
      <c r="G9" s="6">
        <v>45103</v>
      </c>
      <c r="H9" s="4">
        <v>1</v>
      </c>
      <c r="I9" s="4">
        <v>2</v>
      </c>
      <c r="J9" s="4">
        <v>2</v>
      </c>
      <c r="K9" s="4" t="s">
        <v>30</v>
      </c>
      <c r="L9" s="4">
        <v>69.48</v>
      </c>
      <c r="M9" s="4">
        <v>69.48</v>
      </c>
      <c r="N9" s="4" t="s">
        <v>75</v>
      </c>
      <c r="O9" s="4" t="s">
        <v>32</v>
      </c>
      <c r="P9" s="4" t="s">
        <v>33</v>
      </c>
      <c r="Q9" s="4">
        <v>0</v>
      </c>
      <c r="R9" s="7">
        <v>45099</v>
      </c>
      <c r="S9" s="6">
        <v>45106</v>
      </c>
      <c r="T9" s="4" t="s">
        <v>34</v>
      </c>
      <c r="U9" s="4">
        <v>69.48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45102</v>
      </c>
      <c r="G10" s="6">
        <v>45103</v>
      </c>
      <c r="H10" s="4">
        <v>1</v>
      </c>
      <c r="I10" s="4">
        <v>1</v>
      </c>
      <c r="J10" s="4">
        <v>1</v>
      </c>
      <c r="K10" s="4" t="s">
        <v>30</v>
      </c>
      <c r="L10" s="4">
        <v>40.43</v>
      </c>
      <c r="M10" s="4">
        <v>40.43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45100</v>
      </c>
      <c r="S10" s="6">
        <v>45106</v>
      </c>
      <c r="T10" s="4" t="s">
        <v>34</v>
      </c>
      <c r="U10" s="4">
        <v>40.43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45102</v>
      </c>
      <c r="G11" s="6">
        <v>45103</v>
      </c>
      <c r="H11" s="4">
        <v>2</v>
      </c>
      <c r="I11" s="4">
        <v>1</v>
      </c>
      <c r="J11" s="4">
        <v>2</v>
      </c>
      <c r="K11" s="4" t="s">
        <v>30</v>
      </c>
      <c r="L11" s="4">
        <v>239.06</v>
      </c>
      <c r="M11" s="4">
        <v>239.06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45100</v>
      </c>
      <c r="S11" s="6">
        <v>45106</v>
      </c>
      <c r="T11" s="4" t="s">
        <v>34</v>
      </c>
      <c r="U11" s="4">
        <v>239.06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45101</v>
      </c>
      <c r="G12" s="6">
        <v>45103</v>
      </c>
      <c r="H12" s="4">
        <v>1</v>
      </c>
      <c r="I12" s="4">
        <v>2</v>
      </c>
      <c r="J12" s="4">
        <v>2</v>
      </c>
      <c r="K12" s="4" t="s">
        <v>30</v>
      </c>
      <c r="L12" s="4">
        <v>85.06</v>
      </c>
      <c r="M12" s="4">
        <v>85.06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45100</v>
      </c>
      <c r="S12" s="6">
        <v>45106</v>
      </c>
      <c r="T12" s="4" t="s">
        <v>34</v>
      </c>
      <c r="U12" s="4">
        <v>85.06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45102</v>
      </c>
      <c r="G13" s="6">
        <v>45103</v>
      </c>
      <c r="H13" s="4">
        <v>1</v>
      </c>
      <c r="I13" s="4">
        <v>1</v>
      </c>
      <c r="J13" s="4">
        <v>1</v>
      </c>
      <c r="K13" s="4" t="s">
        <v>30</v>
      </c>
      <c r="L13" s="4">
        <v>48.55</v>
      </c>
      <c r="M13" s="4">
        <v>48.55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45102</v>
      </c>
      <c r="S13" s="6">
        <v>45106</v>
      </c>
      <c r="T13" s="4" t="s">
        <v>34</v>
      </c>
      <c r="U13" s="4">
        <v>48.55</v>
      </c>
      <c r="V13" s="4">
        <v>0</v>
      </c>
      <c r="W13" s="4">
        <v>0</v>
      </c>
      <c r="X13" s="4" t="s">
        <v>98</v>
      </c>
      <c r="Y13" s="4" t="s">
        <v>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8" sqref="A18:C21"/>
    </sheetView>
  </sheetViews>
  <sheetFormatPr defaultColWidth="10" defaultRowHeight="14.4"/>
  <cols>
    <col min="1" max="1" width="12.8888888888889" style="4"/>
    <col min="2" max="3" width="10.7777777777778" style="4"/>
    <col min="4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99</v>
      </c>
    </row>
    <row r="2" s="4" customFormat="1" spans="1:9">
      <c r="A2" s="5">
        <v>999222011567839</v>
      </c>
      <c r="B2" s="6">
        <v>45101</v>
      </c>
      <c r="C2" s="6">
        <v>45103</v>
      </c>
      <c r="D2" s="4">
        <v>74</v>
      </c>
      <c r="E2" s="4" t="str">
        <f>VLOOKUP(A2,HOP!A:L,12,0)</f>
        <v>74.00</v>
      </c>
      <c r="F2" s="4" t="str">
        <f>VLOOKUP(A2,HOP!A:C,3,0)</f>
        <v>2903984</v>
      </c>
      <c r="G2" s="4">
        <f>D2-E2</f>
        <v>0</v>
      </c>
      <c r="H2" s="4" t="str">
        <f>$H$1&amp;F2</f>
        <v>,2903984</v>
      </c>
      <c r="I2" s="4" t="str">
        <f>VLOOKUP(A2,HOP!A:U,21,0)</f>
        <v>直连</v>
      </c>
    </row>
    <row r="3" s="4" customFormat="1" spans="1:9">
      <c r="A3" s="5">
        <v>999224047925988</v>
      </c>
      <c r="B3" s="6">
        <v>45100</v>
      </c>
      <c r="C3" s="6">
        <v>45103</v>
      </c>
      <c r="D3" s="4">
        <v>384</v>
      </c>
      <c r="E3" s="4" t="str">
        <f>VLOOKUP(A3,HOP!A:L,12,0)</f>
        <v>384.00</v>
      </c>
      <c r="F3" s="4" t="str">
        <f>VLOOKUP(A3,HOP!A:C,3,0)</f>
        <v>3339899</v>
      </c>
      <c r="G3" s="4">
        <f t="shared" ref="G3:G13" si="0">D3-E3</f>
        <v>0</v>
      </c>
      <c r="H3" s="4" t="str">
        <f t="shared" ref="H3:H13" si="1">$H$1&amp;F3</f>
        <v>,3339899</v>
      </c>
      <c r="I3" s="4" t="str">
        <f>VLOOKUP(A3,HOP!A:U,21,0)</f>
        <v>直采</v>
      </c>
    </row>
    <row r="4" s="4" customFormat="1" spans="1:9">
      <c r="A4" s="5">
        <v>999224426849447</v>
      </c>
      <c r="B4" s="6">
        <v>45102</v>
      </c>
      <c r="C4" s="6">
        <v>45103</v>
      </c>
      <c r="D4" s="4">
        <v>226</v>
      </c>
      <c r="E4" s="4" t="str">
        <f>VLOOKUP(A4,HOP!A:L,12,0)</f>
        <v>226.00</v>
      </c>
      <c r="F4" s="4" t="str">
        <f>VLOOKUP(A4,HOP!A:C,3,0)</f>
        <v>3424798</v>
      </c>
      <c r="G4" s="4">
        <f t="shared" si="0"/>
        <v>0</v>
      </c>
      <c r="H4" s="4" t="str">
        <f t="shared" si="1"/>
        <v>,3424798</v>
      </c>
      <c r="I4" s="4" t="str">
        <f>VLOOKUP(A4,HOP!A:U,21,0)</f>
        <v>直采</v>
      </c>
    </row>
    <row r="5" s="4" customFormat="1" spans="1:9">
      <c r="A5" s="5">
        <v>999224662933297</v>
      </c>
      <c r="B5" s="6">
        <v>45102</v>
      </c>
      <c r="C5" s="6">
        <v>45103</v>
      </c>
      <c r="D5" s="4">
        <v>56</v>
      </c>
      <c r="E5" s="4" t="str">
        <f>VLOOKUP(A5,HOP!A:L,12,0)</f>
        <v>56.00</v>
      </c>
      <c r="F5" s="4" t="str">
        <f>VLOOKUP(A5,HOP!A:C,3,0)</f>
        <v>3477200</v>
      </c>
      <c r="G5" s="4">
        <f t="shared" si="0"/>
        <v>0</v>
      </c>
      <c r="H5" s="4" t="str">
        <f t="shared" si="1"/>
        <v>,3477200</v>
      </c>
      <c r="I5" s="4" t="str">
        <f>VLOOKUP(A5,HOP!A:U,21,0)</f>
        <v>直采</v>
      </c>
    </row>
    <row r="6" s="4" customFormat="1" spans="1:9">
      <c r="A6" s="5">
        <v>999224794257557</v>
      </c>
      <c r="B6" s="6">
        <v>45099</v>
      </c>
      <c r="C6" s="6">
        <v>45103</v>
      </c>
      <c r="D6" s="4">
        <v>372.32</v>
      </c>
      <c r="E6" s="4" t="str">
        <f>VLOOKUP(A6,HOP!A:L,12,0)</f>
        <v>372.32</v>
      </c>
      <c r="F6" s="4" t="str">
        <f>VLOOKUP(A6,HOP!A:C,3,0)</f>
        <v>3509312</v>
      </c>
      <c r="G6" s="4">
        <f t="shared" si="0"/>
        <v>0</v>
      </c>
      <c r="H6" s="4" t="str">
        <f t="shared" si="1"/>
        <v>,3509312</v>
      </c>
      <c r="I6" s="4" t="str">
        <f>VLOOKUP(A6,HOP!A:U,21,0)</f>
        <v>直采</v>
      </c>
    </row>
    <row r="7" s="4" customFormat="1" spans="1:9">
      <c r="A7" s="5">
        <v>999224812674570</v>
      </c>
      <c r="B7" s="6">
        <v>45101</v>
      </c>
      <c r="C7" s="6">
        <v>45103</v>
      </c>
      <c r="D7" s="4">
        <v>201.32</v>
      </c>
      <c r="E7" s="4" t="str">
        <f>VLOOKUP(A7,HOP!A:L,12,0)</f>
        <v>201.32</v>
      </c>
      <c r="F7" s="4" t="str">
        <f>VLOOKUP(A7,HOP!A:C,3,0)</f>
        <v>3513320</v>
      </c>
      <c r="G7" s="4">
        <f t="shared" si="0"/>
        <v>0</v>
      </c>
      <c r="H7" s="4" t="str">
        <f t="shared" si="1"/>
        <v>,3513320</v>
      </c>
      <c r="I7" s="4" t="str">
        <f>VLOOKUP(A7,HOP!A:U,21,0)</f>
        <v>直采</v>
      </c>
    </row>
    <row r="8" s="4" customFormat="1" spans="1:9">
      <c r="A8" s="5">
        <v>999224849579538</v>
      </c>
      <c r="B8" s="6">
        <v>45101</v>
      </c>
      <c r="C8" s="6">
        <v>45103</v>
      </c>
      <c r="D8" s="4">
        <v>65.78</v>
      </c>
      <c r="E8" s="4" t="str">
        <f>VLOOKUP(A8,HOP!A:L,12,0)</f>
        <v>65.78</v>
      </c>
      <c r="F8" s="4" t="str">
        <f>VLOOKUP(A8,HOP!A:C,3,0)</f>
        <v>3524125</v>
      </c>
      <c r="G8" s="4">
        <f t="shared" si="0"/>
        <v>0</v>
      </c>
      <c r="H8" s="4" t="str">
        <f t="shared" si="1"/>
        <v>,3524125</v>
      </c>
      <c r="I8" s="4" t="str">
        <f>VLOOKUP(A8,HOP!A:U,21,0)</f>
        <v>直采</v>
      </c>
    </row>
    <row r="9" s="4" customFormat="1" spans="1:9">
      <c r="A9" s="5">
        <v>999224903563940</v>
      </c>
      <c r="B9" s="6">
        <v>45101</v>
      </c>
      <c r="C9" s="6">
        <v>45103</v>
      </c>
      <c r="D9" s="4">
        <v>69.48</v>
      </c>
      <c r="E9" s="4" t="str">
        <f>VLOOKUP(A9,HOP!A:L,12,0)</f>
        <v>69.48</v>
      </c>
      <c r="F9" s="4" t="str">
        <f>VLOOKUP(A9,HOP!A:C,3,0)</f>
        <v>3537609</v>
      </c>
      <c r="G9" s="4">
        <f t="shared" si="0"/>
        <v>0</v>
      </c>
      <c r="H9" s="4" t="str">
        <f t="shared" si="1"/>
        <v>,3537609</v>
      </c>
      <c r="I9" s="4" t="str">
        <f>VLOOKUP(A9,HOP!A:U,21,0)</f>
        <v>直采</v>
      </c>
    </row>
    <row r="10" s="4" customFormat="1" spans="1:9">
      <c r="A10" s="5">
        <v>999224914529470</v>
      </c>
      <c r="B10" s="6">
        <v>45102</v>
      </c>
      <c r="C10" s="6">
        <v>45103</v>
      </c>
      <c r="D10" s="4">
        <v>40.43</v>
      </c>
      <c r="E10" s="4" t="str">
        <f>VLOOKUP(A10,HOP!A:L,12,0)</f>
        <v>40.43</v>
      </c>
      <c r="F10" s="4" t="str">
        <f>VLOOKUP(A10,HOP!A:C,3,0)</f>
        <v>3539813</v>
      </c>
      <c r="G10" s="4">
        <f t="shared" si="0"/>
        <v>0</v>
      </c>
      <c r="H10" s="4" t="str">
        <f t="shared" si="1"/>
        <v>,3539813</v>
      </c>
      <c r="I10" s="4" t="str">
        <f>VLOOKUP(A10,HOP!A:U,21,0)</f>
        <v>直采</v>
      </c>
    </row>
    <row r="11" s="4" customFormat="1" spans="1:9">
      <c r="A11" s="5">
        <v>999224918977374</v>
      </c>
      <c r="B11" s="6">
        <v>45102</v>
      </c>
      <c r="C11" s="6">
        <v>45103</v>
      </c>
      <c r="D11" s="4">
        <v>239.06</v>
      </c>
      <c r="E11" s="4" t="str">
        <f>VLOOKUP(A11,HOP!A:L,12,0)</f>
        <v>239.06</v>
      </c>
      <c r="F11" s="4" t="str">
        <f>VLOOKUP(A11,HOP!A:C,3,0)</f>
        <v>3541288</v>
      </c>
      <c r="G11" s="4">
        <f t="shared" si="0"/>
        <v>0</v>
      </c>
      <c r="H11" s="4" t="str">
        <f t="shared" si="1"/>
        <v>,3541288</v>
      </c>
      <c r="I11" s="4" t="str">
        <f>VLOOKUP(A11,HOP!A:U,21,0)</f>
        <v>直采</v>
      </c>
    </row>
    <row r="12" s="4" customFormat="1" spans="1:9">
      <c r="A12" s="5">
        <v>999224922192436</v>
      </c>
      <c r="B12" s="6">
        <v>45101</v>
      </c>
      <c r="C12" s="6">
        <v>45103</v>
      </c>
      <c r="D12" s="4">
        <v>85.06</v>
      </c>
      <c r="E12" s="4" t="str">
        <f>VLOOKUP(A12,HOP!A:L,12,0)</f>
        <v>85.06</v>
      </c>
      <c r="F12" s="4" t="str">
        <f>VLOOKUP(A12,HOP!A:C,3,0)</f>
        <v>3542996</v>
      </c>
      <c r="G12" s="4">
        <f t="shared" si="0"/>
        <v>0</v>
      </c>
      <c r="H12" s="4" t="str">
        <f t="shared" si="1"/>
        <v>,3542996</v>
      </c>
      <c r="I12" s="4" t="str">
        <f>VLOOKUP(A12,HOP!A:U,21,0)</f>
        <v>直采</v>
      </c>
    </row>
    <row r="13" s="4" customFormat="1" spans="1:9">
      <c r="A13" s="5">
        <v>999224943088389</v>
      </c>
      <c r="B13" s="6">
        <v>45102</v>
      </c>
      <c r="C13" s="6">
        <v>45103</v>
      </c>
      <c r="D13" s="4">
        <v>48.55</v>
      </c>
      <c r="E13" s="4" t="str">
        <f>VLOOKUP(A13,HOP!A:L,12,0)</f>
        <v>48.55</v>
      </c>
      <c r="F13" s="4" t="str">
        <f>VLOOKUP(A13,HOP!A:C,3,0)</f>
        <v>3547931</v>
      </c>
      <c r="G13" s="4">
        <f t="shared" si="0"/>
        <v>0</v>
      </c>
      <c r="H13" s="4" t="str">
        <f t="shared" si="1"/>
        <v>,3547931</v>
      </c>
      <c r="I13" s="4" t="str">
        <f>VLOOKUP(A13,HOP!A:U,21,0)</f>
        <v>直采</v>
      </c>
    </row>
    <row r="15" spans="4:4">
      <c r="D15" s="4">
        <f>SUM(D2:D14)</f>
        <v>1862</v>
      </c>
    </row>
    <row r="16" spans="4:4">
      <c r="D16" s="4" t="s">
        <v>100</v>
      </c>
    </row>
    <row r="18" spans="1:3">
      <c r="A18" s="4" t="s">
        <v>101</v>
      </c>
      <c r="B18" s="4">
        <v>1788</v>
      </c>
      <c r="C18" s="4">
        <v>14005.64</v>
      </c>
    </row>
    <row r="19" spans="1:3">
      <c r="A19" s="4" t="s">
        <v>102</v>
      </c>
      <c r="B19" s="4">
        <v>74</v>
      </c>
      <c r="C19" s="4">
        <v>579.65</v>
      </c>
    </row>
    <row r="20" spans="1:3">
      <c r="A20" s="4" t="s">
        <v>103</v>
      </c>
      <c r="B20" s="4">
        <f>SUM(B18:B19)</f>
        <v>1862</v>
      </c>
      <c r="C20" s="4">
        <f>SUM(C18:C19)</f>
        <v>14585.29</v>
      </c>
    </row>
    <row r="21" spans="1:1">
      <c r="A21" s="4" t="s">
        <v>104</v>
      </c>
    </row>
  </sheetData>
  <autoFilter ref="A1:X13">
    <extLst/>
  </autoFilter>
  <conditionalFormatting sqref="A1:A21 A24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105</v>
      </c>
      <c r="B1" s="2" t="s">
        <v>106</v>
      </c>
      <c r="C1" s="2" t="s">
        <v>107</v>
      </c>
      <c r="D1" s="2" t="s">
        <v>108</v>
      </c>
      <c r="E1" s="2" t="s">
        <v>13</v>
      </c>
      <c r="F1" s="2" t="s">
        <v>5</v>
      </c>
      <c r="G1" s="2" t="s">
        <v>6</v>
      </c>
      <c r="H1" s="2" t="s">
        <v>109</v>
      </c>
      <c r="I1" s="2" t="s">
        <v>110</v>
      </c>
      <c r="J1" s="2" t="s">
        <v>111</v>
      </c>
      <c r="K1" s="2" t="s">
        <v>112</v>
      </c>
      <c r="L1" s="2" t="s">
        <v>113</v>
      </c>
      <c r="M1" s="2" t="s">
        <v>114</v>
      </c>
      <c r="N1" s="2" t="s">
        <v>115</v>
      </c>
      <c r="O1" s="2" t="s">
        <v>116</v>
      </c>
      <c r="P1" s="2" t="s">
        <v>117</v>
      </c>
      <c r="Q1" s="2" t="s">
        <v>118</v>
      </c>
      <c r="R1" s="2" t="s">
        <v>119</v>
      </c>
      <c r="S1" s="2" t="s">
        <v>120</v>
      </c>
      <c r="T1" s="2" t="s">
        <v>121</v>
      </c>
      <c r="U1" s="2" t="s">
        <v>122</v>
      </c>
      <c r="V1" s="2" t="s">
        <v>123</v>
      </c>
    </row>
    <row r="2" s="1" customFormat="1" spans="1:22">
      <c r="A2" s="3">
        <v>999224943088389</v>
      </c>
      <c r="B2" s="1" t="s">
        <v>124</v>
      </c>
      <c r="C2" s="1" t="s">
        <v>125</v>
      </c>
      <c r="D2" s="1" t="s">
        <v>126</v>
      </c>
      <c r="E2" s="1" t="s">
        <v>127</v>
      </c>
      <c r="F2" s="1" t="s">
        <v>124</v>
      </c>
      <c r="G2" s="1" t="s">
        <v>128</v>
      </c>
      <c r="H2" s="1" t="s">
        <v>129</v>
      </c>
      <c r="I2" s="1" t="s">
        <v>130</v>
      </c>
      <c r="J2" s="1" t="s">
        <v>30</v>
      </c>
      <c r="K2" s="1" t="s">
        <v>131</v>
      </c>
      <c r="L2" s="1" t="s">
        <v>131</v>
      </c>
      <c r="M2" s="1" t="s">
        <v>132</v>
      </c>
      <c r="N2" s="1" t="s">
        <v>132</v>
      </c>
      <c r="O2" s="1" t="s">
        <v>133</v>
      </c>
      <c r="P2" s="1" t="s">
        <v>134</v>
      </c>
      <c r="Q2" s="1" t="s">
        <v>135</v>
      </c>
      <c r="R2" s="1" t="s">
        <v>136</v>
      </c>
      <c r="S2" s="1" t="s">
        <v>137</v>
      </c>
      <c r="T2" s="1" t="s">
        <v>138</v>
      </c>
      <c r="U2" s="1" t="s">
        <v>139</v>
      </c>
      <c r="V2" s="1" t="s">
        <v>140</v>
      </c>
    </row>
    <row r="3" s="1" customFormat="1" spans="1:22">
      <c r="A3" s="3">
        <v>999224922192436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128</v>
      </c>
      <c r="H3" s="1" t="s">
        <v>129</v>
      </c>
      <c r="I3" s="1" t="s">
        <v>146</v>
      </c>
      <c r="J3" s="1" t="s">
        <v>30</v>
      </c>
      <c r="K3" s="1" t="s">
        <v>147</v>
      </c>
      <c r="L3" s="1" t="s">
        <v>147</v>
      </c>
      <c r="M3" s="1" t="s">
        <v>132</v>
      </c>
      <c r="N3" s="1" t="s">
        <v>132</v>
      </c>
      <c r="O3" s="1" t="s">
        <v>133</v>
      </c>
      <c r="P3" s="1" t="s">
        <v>134</v>
      </c>
      <c r="Q3" s="1" t="s">
        <v>135</v>
      </c>
      <c r="R3" s="1" t="s">
        <v>148</v>
      </c>
      <c r="S3" s="1" t="s">
        <v>137</v>
      </c>
      <c r="T3" s="1" t="s">
        <v>138</v>
      </c>
      <c r="U3" s="1" t="s">
        <v>139</v>
      </c>
      <c r="V3" s="1" t="s">
        <v>149</v>
      </c>
    </row>
    <row r="4" s="1" customFormat="1" spans="1:22">
      <c r="A4" s="3">
        <v>999224918977374</v>
      </c>
      <c r="B4" s="1" t="s">
        <v>141</v>
      </c>
      <c r="C4" s="1" t="s">
        <v>150</v>
      </c>
      <c r="D4" s="1" t="s">
        <v>151</v>
      </c>
      <c r="E4" s="1" t="s">
        <v>152</v>
      </c>
      <c r="F4" s="1" t="s">
        <v>124</v>
      </c>
      <c r="G4" s="1" t="s">
        <v>128</v>
      </c>
      <c r="H4" s="1" t="s">
        <v>129</v>
      </c>
      <c r="I4" s="1" t="s">
        <v>153</v>
      </c>
      <c r="J4" s="1" t="s">
        <v>30</v>
      </c>
      <c r="K4" s="1" t="s">
        <v>154</v>
      </c>
      <c r="L4" s="1" t="s">
        <v>154</v>
      </c>
      <c r="M4" s="1" t="s">
        <v>132</v>
      </c>
      <c r="N4" s="1" t="s">
        <v>132</v>
      </c>
      <c r="O4" s="1" t="s">
        <v>133</v>
      </c>
      <c r="P4" s="1" t="s">
        <v>134</v>
      </c>
      <c r="Q4" s="1" t="s">
        <v>135</v>
      </c>
      <c r="R4" s="1" t="s">
        <v>155</v>
      </c>
      <c r="S4" s="1" t="s">
        <v>137</v>
      </c>
      <c r="T4" s="1" t="s">
        <v>138</v>
      </c>
      <c r="U4" s="1" t="s">
        <v>139</v>
      </c>
      <c r="V4" s="1" t="s">
        <v>140</v>
      </c>
    </row>
    <row r="5" s="1" customFormat="1" spans="1:22">
      <c r="A5" s="3">
        <v>999224914529470</v>
      </c>
      <c r="B5" s="1" t="s">
        <v>141</v>
      </c>
      <c r="C5" s="1" t="s">
        <v>156</v>
      </c>
      <c r="D5" s="1" t="s">
        <v>157</v>
      </c>
      <c r="E5" s="1" t="s">
        <v>158</v>
      </c>
      <c r="F5" s="1" t="s">
        <v>124</v>
      </c>
      <c r="G5" s="1" t="s">
        <v>128</v>
      </c>
      <c r="H5" s="1" t="s">
        <v>129</v>
      </c>
      <c r="I5" s="1" t="s">
        <v>159</v>
      </c>
      <c r="J5" s="1" t="s">
        <v>30</v>
      </c>
      <c r="K5" s="1" t="s">
        <v>160</v>
      </c>
      <c r="L5" s="1" t="s">
        <v>160</v>
      </c>
      <c r="M5" s="1" t="s">
        <v>132</v>
      </c>
      <c r="N5" s="1" t="s">
        <v>132</v>
      </c>
      <c r="O5" s="1" t="s">
        <v>133</v>
      </c>
      <c r="P5" s="1" t="s">
        <v>134</v>
      </c>
      <c r="Q5" s="1" t="s">
        <v>135</v>
      </c>
      <c r="R5" s="1" t="s">
        <v>161</v>
      </c>
      <c r="S5" s="1" t="s">
        <v>137</v>
      </c>
      <c r="T5" s="1" t="s">
        <v>138</v>
      </c>
      <c r="U5" s="1" t="s">
        <v>139</v>
      </c>
      <c r="V5" s="1" t="s">
        <v>162</v>
      </c>
    </row>
    <row r="6" s="1" customFormat="1" spans="1:22">
      <c r="A6" s="3">
        <v>999224903563940</v>
      </c>
      <c r="B6" s="1" t="s">
        <v>163</v>
      </c>
      <c r="C6" s="1" t="s">
        <v>164</v>
      </c>
      <c r="D6" s="1" t="s">
        <v>157</v>
      </c>
      <c r="E6" s="1" t="s">
        <v>165</v>
      </c>
      <c r="F6" s="1" t="s">
        <v>145</v>
      </c>
      <c r="G6" s="1" t="s">
        <v>128</v>
      </c>
      <c r="H6" s="1" t="s">
        <v>129</v>
      </c>
      <c r="I6" s="1" t="s">
        <v>166</v>
      </c>
      <c r="J6" s="1" t="s">
        <v>30</v>
      </c>
      <c r="K6" s="1" t="s">
        <v>167</v>
      </c>
      <c r="L6" s="1" t="s">
        <v>167</v>
      </c>
      <c r="M6" s="1" t="s">
        <v>132</v>
      </c>
      <c r="N6" s="1" t="s">
        <v>132</v>
      </c>
      <c r="O6" s="1" t="s">
        <v>133</v>
      </c>
      <c r="P6" s="1" t="s">
        <v>134</v>
      </c>
      <c r="Q6" s="1" t="s">
        <v>135</v>
      </c>
      <c r="R6" s="1" t="s">
        <v>168</v>
      </c>
      <c r="S6" s="1" t="s">
        <v>137</v>
      </c>
      <c r="T6" s="1" t="s">
        <v>138</v>
      </c>
      <c r="U6" s="1" t="s">
        <v>139</v>
      </c>
      <c r="V6" s="1" t="s">
        <v>162</v>
      </c>
    </row>
    <row r="7" s="1" customFormat="1" spans="1:22">
      <c r="A7" s="3">
        <v>999224849579538</v>
      </c>
      <c r="B7" s="1" t="s">
        <v>169</v>
      </c>
      <c r="C7" s="1" t="s">
        <v>170</v>
      </c>
      <c r="D7" s="1" t="s">
        <v>171</v>
      </c>
      <c r="E7" s="1" t="s">
        <v>172</v>
      </c>
      <c r="F7" s="1" t="s">
        <v>145</v>
      </c>
      <c r="G7" s="1" t="s">
        <v>128</v>
      </c>
      <c r="H7" s="1" t="s">
        <v>129</v>
      </c>
      <c r="I7" s="1" t="s">
        <v>173</v>
      </c>
      <c r="J7" s="1" t="s">
        <v>30</v>
      </c>
      <c r="K7" s="1" t="s">
        <v>174</v>
      </c>
      <c r="L7" s="1" t="s">
        <v>174</v>
      </c>
      <c r="M7" s="1" t="s">
        <v>132</v>
      </c>
      <c r="N7" s="1" t="s">
        <v>132</v>
      </c>
      <c r="O7" s="1" t="s">
        <v>133</v>
      </c>
      <c r="P7" s="1" t="s">
        <v>134</v>
      </c>
      <c r="Q7" s="1" t="s">
        <v>135</v>
      </c>
      <c r="R7" s="1" t="s">
        <v>175</v>
      </c>
      <c r="S7" s="1" t="s">
        <v>137</v>
      </c>
      <c r="T7" s="1" t="s">
        <v>138</v>
      </c>
      <c r="U7" s="1" t="s">
        <v>139</v>
      </c>
      <c r="V7" s="1" t="s">
        <v>149</v>
      </c>
    </row>
    <row r="8" s="1" customFormat="1" spans="1:22">
      <c r="A8" s="3">
        <v>999224812674570</v>
      </c>
      <c r="B8" s="1" t="s">
        <v>176</v>
      </c>
      <c r="C8" s="1" t="s">
        <v>177</v>
      </c>
      <c r="D8" s="1" t="s">
        <v>178</v>
      </c>
      <c r="E8" s="1" t="s">
        <v>179</v>
      </c>
      <c r="F8" s="1" t="s">
        <v>145</v>
      </c>
      <c r="G8" s="1" t="s">
        <v>128</v>
      </c>
      <c r="H8" s="1" t="s">
        <v>129</v>
      </c>
      <c r="I8" s="1" t="s">
        <v>180</v>
      </c>
      <c r="J8" s="1" t="s">
        <v>30</v>
      </c>
      <c r="K8" s="1" t="s">
        <v>181</v>
      </c>
      <c r="L8" s="1" t="s">
        <v>181</v>
      </c>
      <c r="M8" s="1" t="s">
        <v>132</v>
      </c>
      <c r="N8" s="1" t="s">
        <v>132</v>
      </c>
      <c r="O8" s="1" t="s">
        <v>133</v>
      </c>
      <c r="P8" s="1" t="s">
        <v>134</v>
      </c>
      <c r="Q8" s="1" t="s">
        <v>135</v>
      </c>
      <c r="R8" s="1" t="s">
        <v>182</v>
      </c>
      <c r="S8" s="1" t="s">
        <v>137</v>
      </c>
      <c r="T8" s="1" t="s">
        <v>138</v>
      </c>
      <c r="U8" s="1" t="s">
        <v>139</v>
      </c>
      <c r="V8" s="1" t="s">
        <v>162</v>
      </c>
    </row>
    <row r="9" s="1" customFormat="1" spans="1:22">
      <c r="A9" s="3">
        <v>999224794257557</v>
      </c>
      <c r="B9" s="1" t="s">
        <v>183</v>
      </c>
      <c r="C9" s="1" t="s">
        <v>184</v>
      </c>
      <c r="D9" s="1" t="s">
        <v>185</v>
      </c>
      <c r="E9" s="1" t="s">
        <v>186</v>
      </c>
      <c r="F9" s="1" t="s">
        <v>163</v>
      </c>
      <c r="G9" s="1" t="s">
        <v>128</v>
      </c>
      <c r="H9" s="1" t="s">
        <v>129</v>
      </c>
      <c r="I9" s="1" t="s">
        <v>187</v>
      </c>
      <c r="J9" s="1" t="s">
        <v>30</v>
      </c>
      <c r="K9" s="1" t="s">
        <v>188</v>
      </c>
      <c r="L9" s="1" t="s">
        <v>188</v>
      </c>
      <c r="M9" s="1" t="s">
        <v>132</v>
      </c>
      <c r="N9" s="1" t="s">
        <v>132</v>
      </c>
      <c r="O9" s="1" t="s">
        <v>133</v>
      </c>
      <c r="P9" s="1" t="s">
        <v>134</v>
      </c>
      <c r="Q9" s="1" t="s">
        <v>135</v>
      </c>
      <c r="R9" s="1" t="s">
        <v>189</v>
      </c>
      <c r="S9" s="1" t="s">
        <v>137</v>
      </c>
      <c r="T9" s="1" t="s">
        <v>138</v>
      </c>
      <c r="U9" s="1" t="s">
        <v>139</v>
      </c>
      <c r="V9" s="1" t="s">
        <v>162</v>
      </c>
    </row>
    <row r="10" s="1" customFormat="1" spans="1:22">
      <c r="A10" s="3">
        <v>999224662933297</v>
      </c>
      <c r="B10" s="1" t="s">
        <v>190</v>
      </c>
      <c r="C10" s="1" t="s">
        <v>191</v>
      </c>
      <c r="D10" s="1" t="s">
        <v>192</v>
      </c>
      <c r="E10" s="1" t="s">
        <v>193</v>
      </c>
      <c r="F10" s="1" t="s">
        <v>124</v>
      </c>
      <c r="G10" s="1" t="s">
        <v>128</v>
      </c>
      <c r="H10" s="1" t="s">
        <v>129</v>
      </c>
      <c r="I10" s="1" t="s">
        <v>194</v>
      </c>
      <c r="J10" s="1" t="s">
        <v>30</v>
      </c>
      <c r="K10" s="1" t="s">
        <v>195</v>
      </c>
      <c r="L10" s="1" t="s">
        <v>195</v>
      </c>
      <c r="M10" s="1" t="s">
        <v>132</v>
      </c>
      <c r="N10" s="1" t="s">
        <v>132</v>
      </c>
      <c r="O10" s="1" t="s">
        <v>133</v>
      </c>
      <c r="P10" s="1" t="s">
        <v>134</v>
      </c>
      <c r="Q10" s="1" t="s">
        <v>135</v>
      </c>
      <c r="R10" s="1" t="s">
        <v>196</v>
      </c>
      <c r="S10" s="1" t="s">
        <v>137</v>
      </c>
      <c r="T10" s="1" t="s">
        <v>138</v>
      </c>
      <c r="U10" s="1" t="s">
        <v>139</v>
      </c>
      <c r="V10" s="1" t="s">
        <v>149</v>
      </c>
    </row>
    <row r="11" s="1" customFormat="1" spans="1:22">
      <c r="A11" s="3">
        <v>999224426849447</v>
      </c>
      <c r="B11" s="1" t="s">
        <v>197</v>
      </c>
      <c r="C11" s="1" t="s">
        <v>198</v>
      </c>
      <c r="D11" s="1" t="s">
        <v>199</v>
      </c>
      <c r="E11" s="1" t="s">
        <v>200</v>
      </c>
      <c r="F11" s="1" t="s">
        <v>124</v>
      </c>
      <c r="G11" s="1" t="s">
        <v>128</v>
      </c>
      <c r="H11" s="1" t="s">
        <v>129</v>
      </c>
      <c r="I11" s="1" t="s">
        <v>201</v>
      </c>
      <c r="J11" s="1" t="s">
        <v>30</v>
      </c>
      <c r="K11" s="1" t="s">
        <v>202</v>
      </c>
      <c r="L11" s="1" t="s">
        <v>202</v>
      </c>
      <c r="M11" s="1" t="s">
        <v>132</v>
      </c>
      <c r="N11" s="1" t="s">
        <v>132</v>
      </c>
      <c r="O11" s="1" t="s">
        <v>133</v>
      </c>
      <c r="P11" s="1" t="s">
        <v>134</v>
      </c>
      <c r="Q11" s="1" t="s">
        <v>135</v>
      </c>
      <c r="R11" s="1" t="s">
        <v>203</v>
      </c>
      <c r="S11" s="1" t="s">
        <v>137</v>
      </c>
      <c r="T11" s="1" t="s">
        <v>138</v>
      </c>
      <c r="U11" s="1" t="s">
        <v>139</v>
      </c>
      <c r="V11" s="1" t="s">
        <v>162</v>
      </c>
    </row>
    <row r="12" s="1" customFormat="1" spans="1:22">
      <c r="A12" s="3">
        <v>999224047925988</v>
      </c>
      <c r="B12" s="1" t="s">
        <v>204</v>
      </c>
      <c r="C12" s="1" t="s">
        <v>205</v>
      </c>
      <c r="D12" s="1" t="s">
        <v>206</v>
      </c>
      <c r="E12" s="1" t="s">
        <v>207</v>
      </c>
      <c r="F12" s="1" t="s">
        <v>141</v>
      </c>
      <c r="G12" s="1" t="s">
        <v>128</v>
      </c>
      <c r="H12" s="1" t="s">
        <v>129</v>
      </c>
      <c r="I12" s="1" t="s">
        <v>208</v>
      </c>
      <c r="J12" s="1" t="s">
        <v>30</v>
      </c>
      <c r="K12" s="1" t="s">
        <v>209</v>
      </c>
      <c r="L12" s="1" t="s">
        <v>209</v>
      </c>
      <c r="M12" s="1" t="s">
        <v>132</v>
      </c>
      <c r="N12" s="1" t="s">
        <v>132</v>
      </c>
      <c r="O12" s="1" t="s">
        <v>133</v>
      </c>
      <c r="P12" s="1" t="s">
        <v>134</v>
      </c>
      <c r="Q12" s="1" t="s">
        <v>135</v>
      </c>
      <c r="R12" s="1" t="s">
        <v>210</v>
      </c>
      <c r="S12" s="1" t="s">
        <v>137</v>
      </c>
      <c r="T12" s="1" t="s">
        <v>138</v>
      </c>
      <c r="U12" s="1" t="s">
        <v>139</v>
      </c>
      <c r="V12" s="1" t="s">
        <v>140</v>
      </c>
    </row>
    <row r="13" s="1" customFormat="1" spans="1:22">
      <c r="A13" s="3">
        <v>999222011567839</v>
      </c>
      <c r="B13" s="1" t="s">
        <v>211</v>
      </c>
      <c r="C13" s="1" t="s">
        <v>212</v>
      </c>
      <c r="D13" s="1" t="s">
        <v>213</v>
      </c>
      <c r="E13" s="1" t="s">
        <v>214</v>
      </c>
      <c r="F13" s="1" t="s">
        <v>145</v>
      </c>
      <c r="G13" s="1" t="s">
        <v>128</v>
      </c>
      <c r="H13" s="1" t="s">
        <v>129</v>
      </c>
      <c r="I13" s="1" t="s">
        <v>215</v>
      </c>
      <c r="J13" s="1" t="s">
        <v>30</v>
      </c>
      <c r="K13" s="1" t="s">
        <v>216</v>
      </c>
      <c r="L13" s="1" t="s">
        <v>216</v>
      </c>
      <c r="M13" s="1" t="s">
        <v>132</v>
      </c>
      <c r="N13" s="1" t="s">
        <v>132</v>
      </c>
      <c r="O13" s="1" t="s">
        <v>133</v>
      </c>
      <c r="P13" s="1" t="s">
        <v>134</v>
      </c>
      <c r="Q13" s="1" t="s">
        <v>135</v>
      </c>
      <c r="R13" s="1" t="s">
        <v>217</v>
      </c>
      <c r="S13" s="1" t="s">
        <v>137</v>
      </c>
      <c r="T13" s="1" t="s">
        <v>138</v>
      </c>
      <c r="U13" s="1" t="s">
        <v>218</v>
      </c>
      <c r="V13" s="1" t="s">
        <v>149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2023-06-29T01:24:12Z</dcterms:created>
  <dcterms:modified xsi:type="dcterms:W3CDTF">2023-06-29T01:32:41Z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CB2A3A4EC0C74CC1BFFFB0EC2948E7AC_12</vt:lpwstr>
  </property>
  <property fmtid="{D5CDD505-2E9C-101B-9397-08002B2CF9AE}" pid="3" name="KSOProductBuildVer">
    <vt:lpwstr>2052-11.1.0.14309</vt:lpwstr>
  </property>
</Properties>
</file>