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<sst xmlns="http://schemas.openxmlformats.org/spreadsheetml/2006/main" count="204" uniqueCount="110">
  <si>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</si>
  <si>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</si>
  <si>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</si>
  <si>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</si>
  <si>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</si>
  <si>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</si>
  <si>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</si>
  <si>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</si>
  <si>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</si>
  <si>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</si>
  <si>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</si>
  <si>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</si>
  <si>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</si>
  <si>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</si>
  <si>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</si>
  <si>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</si>
  <si>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</si>
  <si>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</si>
  <si>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</si>
  <si>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</si>
  <si>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</si>
  <si>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</si>
  <si>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</si>
  <si>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</si>
  <si>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</si>
  <si>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999224704189308	</t>
  </si>
  <si>
    <t>Ctrip</t>
  </si>
  <si>
    <t>正常</t>
  </si>
  <si>
    <t>[梅州]梅州白天鹅迎宾馆(100697959)</t>
  </si>
  <si>
    <t>商务城景大床房&lt;特惠促销&gt;&lt;双人入住&gt;&lt;双早&gt;&lt;日历房套餐高价值&gt;&lt;新酒店礼盒&gt;</t>
  </si>
  <si>
    <t>CNY</t>
  </si>
  <si>
    <t>沈佳萍</t>
  </si>
  <si>
    <t>CA363230630CNY</t>
  </si>
  <si>
    <t>未提现</t>
  </si>
  <si>
    <t>携程开票</t>
  </si>
  <si>
    <t xml:space="preserve">	</t>
  </si>
  <si>
    <t xml:space="preserve">999224715203290	</t>
  </si>
  <si>
    <t>商务江景双床房&lt;特惠促销&gt;&lt;双人入住&gt;&lt;双早&gt;&lt;日历房套餐高价值&gt;&lt;新酒店礼盒&gt;</t>
  </si>
  <si>
    <t>舒奕</t>
  </si>
  <si>
    <t xml:space="preserve">999224740186559	</t>
  </si>
  <si>
    <t>商务城景大床房&lt;超值特惠&gt;&lt;双人入住&gt;&lt;日历房套餐高价值&gt;&lt;单早&gt;&lt;新酒店礼盒&gt;</t>
  </si>
  <si>
    <t>石盼鑫</t>
  </si>
  <si>
    <t xml:space="preserve">999224744257016	</t>
  </si>
  <si>
    <t>[香港]富荟土瓜湾酒店(iclub To Kwa Wan Hotel)(17099151)</t>
  </si>
  <si>
    <t>尊荟客房&lt;双人入住&gt;&lt;内宾&gt;&lt;预付&gt;&lt;无早&gt;</t>
  </si>
  <si>
    <t>CHEN/LIFANG</t>
  </si>
  <si>
    <t xml:space="preserve">3498212	</t>
  </si>
  <si>
    <t xml:space="preserve">999224746183245	</t>
  </si>
  <si>
    <t>汪远</t>
  </si>
  <si>
    <t xml:space="preserve">999224750971214	</t>
  </si>
  <si>
    <t>商务江景大床房&lt;超值特惠&gt;&lt;双人入住&gt;&lt;日历房套餐高价值&gt;&lt;单早&gt;&lt;新酒店礼盒&gt;</t>
  </si>
  <si>
    <t>江雨清</t>
  </si>
  <si>
    <t>取消</t>
  </si>
  <si>
    <t xml:space="preserve">999224752852448	</t>
  </si>
  <si>
    <t xml:space="preserve">999224766038352	</t>
  </si>
  <si>
    <t>[梅州]梅州昌盛豪生大酒店(45834822)</t>
  </si>
  <si>
    <t>柚见客家——非遗套房&lt;特惠专享&gt;&lt;双人入住&gt;&lt;双早&gt;&lt;日历房套餐高价值&gt;&lt;新酒店礼盒&gt;</t>
  </si>
  <si>
    <t>肖妮</t>
  </si>
  <si>
    <t xml:space="preserve">999224772578766	</t>
  </si>
  <si>
    <t>柚见汝——非遗大床房&lt;超值特惠&gt;&lt;双人入住&gt;&lt;双早&gt;</t>
  </si>
  <si>
    <t>李彦超</t>
  </si>
  <si>
    <t>，</t>
  </si>
  <si>
    <t>202306101423230069</t>
  </si>
  <si>
    <t>202306111208110076</t>
  </si>
  <si>
    <t>202306122038190069</t>
  </si>
  <si>
    <t>202306131531240068</t>
  </si>
  <si>
    <t>202306132037520076</t>
  </si>
  <si>
    <t>202306141217200020</t>
  </si>
  <si>
    <t>202306142138250071</t>
  </si>
  <si>
    <t>A230630094037481</t>
  </si>
  <si>
    <t>房集：i230630093033 2783.9元</t>
  </si>
  <si>
    <t>CNY / HKD 当前参考汇率: 1.078813048</t>
  </si>
  <si>
    <t>总计：3181.3 CNY/
3432.03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</si>
  <si>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</si>
  <si>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</si>
  <si>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</si>
  <si>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</si>
  <si>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</si>
  <si>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</si>
  <si>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</si>
  <si>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</si>
  <si>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</si>
  <si>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</si>
  <si>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</si>
  <si>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</si>
  <si>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</si>
  <si>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</si>
  <si>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</si>
  <si>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</si>
  <si>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</si>
  <si>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</si>
  <si>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</si>
  <si>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2023-06-13</t>
  </si>
  <si>
    <t>3498212</t>
  </si>
  <si>
    <t>富荟土瓜湾酒店</t>
  </si>
  <si>
    <t>CHEN LIFANG</t>
  </si>
  <si>
    <t>2023-06-14</t>
  </si>
  <si>
    <t>2023-06-15</t>
  </si>
  <si>
    <t>退房日周结</t>
  </si>
  <si>
    <t>397.40</t>
  </si>
  <si>
    <t>RMB</t>
  </si>
  <si>
    <t>0</t>
  </si>
  <si>
    <t>0.00</t>
  </si>
  <si>
    <t>携程国内直连(DD)</t>
  </si>
  <si>
    <t>01.011249</t>
  </si>
  <si>
    <t>2023-06-13 11:35:27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</si>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</sst>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657225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7442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45091</v>
      </c>
      <c r="G2" s="6">
        <v>45092</v>
      </c>
      <c r="H2" s="4">
        <v>1</v>
      </c>
      <c r="I2" s="4">
        <v>1</v>
      </c>
      <c r="J2" s="4">
        <v>1</v>
      </c>
      <c r="K2" s="4" t="s">
        <v>30</v>
      </c>
      <c r="L2" s="4">
        <v>315</v>
      </c>
      <c r="M2" s="4">
        <v>315</v>
      </c>
      <c r="N2" s="4" t="s">
        <v>31</v>
      </c>
      <c r="O2" s="4" t="s">
        <v>32</v>
      </c>
      <c r="P2" s="4" t="s">
        <v>33</v>
      </c>
      <c r="Q2" s="4">
        <v>0</v>
      </c>
      <c r="R2" s="8">
        <v>45087</v>
      </c>
      <c r="S2" s="6">
        <v>45107</v>
      </c>
      <c r="T2" s="4" t="s">
        <v>34</v>
      </c>
      <c r="U2" s="4">
        <v>315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45091</v>
      </c>
      <c r="G3" s="6">
        <v>45092</v>
      </c>
      <c r="H3" s="4">
        <v>1</v>
      </c>
      <c r="I3" s="4">
        <v>1</v>
      </c>
      <c r="J3" s="4">
        <v>1</v>
      </c>
      <c r="K3" s="4" t="s">
        <v>30</v>
      </c>
      <c r="L3" s="4">
        <v>280</v>
      </c>
      <c r="M3" s="4">
        <v>280</v>
      </c>
      <c r="N3" s="4" t="s">
        <v>38</v>
      </c>
      <c r="O3" s="4" t="s">
        <v>32</v>
      </c>
      <c r="P3" s="4" t="s">
        <v>33</v>
      </c>
      <c r="Q3" s="4">
        <v>0</v>
      </c>
      <c r="R3" s="8">
        <v>45088</v>
      </c>
      <c r="S3" s="6">
        <v>45107</v>
      </c>
      <c r="T3" s="4" t="s">
        <v>34</v>
      </c>
      <c r="U3" s="4">
        <v>280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45091</v>
      </c>
      <c r="G4" s="6">
        <v>45092</v>
      </c>
      <c r="H4" s="4">
        <v>1</v>
      </c>
      <c r="I4" s="4">
        <v>1</v>
      </c>
      <c r="J4" s="4">
        <v>1</v>
      </c>
      <c r="K4" s="4" t="s">
        <v>30</v>
      </c>
      <c r="L4" s="4">
        <v>294</v>
      </c>
      <c r="M4" s="4">
        <v>294</v>
      </c>
      <c r="N4" s="4" t="s">
        <v>41</v>
      </c>
      <c r="O4" s="4" t="s">
        <v>32</v>
      </c>
      <c r="P4" s="4" t="s">
        <v>33</v>
      </c>
      <c r="Q4" s="4">
        <v>0</v>
      </c>
      <c r="R4" s="8">
        <v>45089</v>
      </c>
      <c r="S4" s="6">
        <v>45107</v>
      </c>
      <c r="T4" s="4" t="s">
        <v>34</v>
      </c>
      <c r="U4" s="4">
        <v>294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45091</v>
      </c>
      <c r="G5" s="6">
        <v>45092</v>
      </c>
      <c r="H5" s="4">
        <v>1</v>
      </c>
      <c r="I5" s="4">
        <v>1</v>
      </c>
      <c r="J5" s="4">
        <v>1</v>
      </c>
      <c r="K5" s="4" t="s">
        <v>30</v>
      </c>
      <c r="L5" s="4">
        <v>397.4</v>
      </c>
      <c r="M5" s="4">
        <v>397.4</v>
      </c>
      <c r="N5" s="4" t="s">
        <v>45</v>
      </c>
      <c r="O5" s="4" t="s">
        <v>32</v>
      </c>
      <c r="P5" s="4" t="s">
        <v>33</v>
      </c>
      <c r="Q5" s="4">
        <v>0</v>
      </c>
      <c r="R5" s="8">
        <v>45090.0000115741</v>
      </c>
      <c r="S5" s="6">
        <v>45107</v>
      </c>
      <c r="T5" s="4" t="s">
        <v>34</v>
      </c>
      <c r="U5" s="4">
        <v>397.4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37</v>
      </c>
      <c r="F6" s="6">
        <v>45091</v>
      </c>
      <c r="G6" s="6">
        <v>45092</v>
      </c>
      <c r="H6" s="4">
        <v>1</v>
      </c>
      <c r="I6" s="4">
        <v>1</v>
      </c>
      <c r="J6" s="4">
        <v>1</v>
      </c>
      <c r="K6" s="4" t="s">
        <v>30</v>
      </c>
      <c r="L6" s="4">
        <v>280</v>
      </c>
      <c r="M6" s="4">
        <v>280</v>
      </c>
      <c r="N6" s="4" t="s">
        <v>48</v>
      </c>
      <c r="O6" s="4" t="s">
        <v>32</v>
      </c>
      <c r="P6" s="4" t="s">
        <v>33</v>
      </c>
      <c r="Q6" s="4">
        <v>0</v>
      </c>
      <c r="R6" s="8">
        <v>45090.0000115741</v>
      </c>
      <c r="S6" s="6">
        <v>45107</v>
      </c>
      <c r="T6" s="4" t="s">
        <v>34</v>
      </c>
      <c r="U6" s="4">
        <v>280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50</v>
      </c>
      <c r="F7" s="6">
        <v>45091</v>
      </c>
      <c r="G7" s="6">
        <v>45092</v>
      </c>
      <c r="H7" s="4">
        <v>1</v>
      </c>
      <c r="I7" s="4">
        <v>1</v>
      </c>
      <c r="J7" s="4">
        <v>1</v>
      </c>
      <c r="K7" s="4" t="s">
        <v>30</v>
      </c>
      <c r="L7" s="4">
        <v>276.5</v>
      </c>
      <c r="M7" s="4">
        <v>276.5</v>
      </c>
      <c r="N7" s="4" t="s">
        <v>51</v>
      </c>
      <c r="O7" s="4" t="s">
        <v>32</v>
      </c>
      <c r="P7" s="4" t="s">
        <v>33</v>
      </c>
      <c r="Q7" s="4">
        <v>0</v>
      </c>
      <c r="R7" s="8">
        <v>45090</v>
      </c>
      <c r="S7" s="6">
        <v>45107</v>
      </c>
      <c r="T7" s="4" t="s">
        <v>34</v>
      </c>
      <c r="U7" s="4">
        <v>276.5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52</v>
      </c>
      <c r="D8" s="4" t="s">
        <v>28</v>
      </c>
      <c r="E8" s="4" t="s">
        <v>50</v>
      </c>
      <c r="F8" s="6">
        <v>45091</v>
      </c>
      <c r="G8" s="6">
        <v>45092</v>
      </c>
      <c r="H8" s="4">
        <v>1</v>
      </c>
      <c r="I8" s="4">
        <v>1</v>
      </c>
      <c r="J8" s="4">
        <v>1</v>
      </c>
      <c r="K8" s="4" t="s">
        <v>30</v>
      </c>
      <c r="L8" s="4">
        <v>-276.5</v>
      </c>
      <c r="M8" s="4">
        <v>-276.5</v>
      </c>
      <c r="N8" s="4" t="s">
        <v>51</v>
      </c>
      <c r="O8" s="4" t="s">
        <v>32</v>
      </c>
      <c r="P8" s="4" t="s">
        <v>33</v>
      </c>
      <c r="Q8" s="4">
        <v>0</v>
      </c>
      <c r="R8" s="8">
        <v>45090</v>
      </c>
      <c r="S8" s="6">
        <v>45107</v>
      </c>
      <c r="T8" s="4" t="s">
        <v>34</v>
      </c>
      <c r="U8" s="4">
        <v>-276.5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28</v>
      </c>
      <c r="E9" s="4" t="s">
        <v>50</v>
      </c>
      <c r="F9" s="6">
        <v>45091</v>
      </c>
      <c r="G9" s="6">
        <v>45092</v>
      </c>
      <c r="H9" s="4">
        <v>1</v>
      </c>
      <c r="I9" s="4">
        <v>1</v>
      </c>
      <c r="J9" s="4">
        <v>1</v>
      </c>
      <c r="K9" s="4" t="s">
        <v>30</v>
      </c>
      <c r="L9" s="4">
        <v>276.5</v>
      </c>
      <c r="M9" s="4">
        <v>276.5</v>
      </c>
      <c r="N9" s="4" t="s">
        <v>51</v>
      </c>
      <c r="O9" s="4" t="s">
        <v>32</v>
      </c>
      <c r="P9" s="4" t="s">
        <v>33</v>
      </c>
      <c r="Q9" s="4">
        <v>0</v>
      </c>
      <c r="R9" s="8">
        <v>45090.0000115741</v>
      </c>
      <c r="S9" s="6">
        <v>45107</v>
      </c>
      <c r="T9" s="4" t="s">
        <v>34</v>
      </c>
      <c r="U9" s="4">
        <v>276.5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54</v>
      </c>
      <c r="B10" s="4" t="s">
        <v>26</v>
      </c>
      <c r="C10" s="4" t="s">
        <v>27</v>
      </c>
      <c r="D10" s="4" t="s">
        <v>55</v>
      </c>
      <c r="E10" s="4" t="s">
        <v>56</v>
      </c>
      <c r="F10" s="6">
        <v>45091</v>
      </c>
      <c r="G10" s="6">
        <v>45092</v>
      </c>
      <c r="H10" s="4">
        <v>1</v>
      </c>
      <c r="I10" s="4">
        <v>1</v>
      </c>
      <c r="J10" s="4">
        <v>1</v>
      </c>
      <c r="K10" s="4" t="s">
        <v>30</v>
      </c>
      <c r="L10" s="4">
        <v>899.5</v>
      </c>
      <c r="M10" s="4">
        <v>899.5</v>
      </c>
      <c r="N10" s="4" t="s">
        <v>57</v>
      </c>
      <c r="O10" s="4" t="s">
        <v>32</v>
      </c>
      <c r="P10" s="4" t="s">
        <v>33</v>
      </c>
      <c r="Q10" s="4">
        <v>0</v>
      </c>
      <c r="R10" s="8">
        <v>45091.0000115741</v>
      </c>
      <c r="S10" s="6">
        <v>45107</v>
      </c>
      <c r="T10" s="4" t="s">
        <v>34</v>
      </c>
      <c r="U10" s="4">
        <v>899.5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55</v>
      </c>
      <c r="E11" s="4" t="s">
        <v>59</v>
      </c>
      <c r="F11" s="6">
        <v>45091</v>
      </c>
      <c r="G11" s="6">
        <v>45092</v>
      </c>
      <c r="H11" s="4">
        <v>1</v>
      </c>
      <c r="I11" s="4">
        <v>1</v>
      </c>
      <c r="J11" s="4">
        <v>1</v>
      </c>
      <c r="K11" s="4" t="s">
        <v>30</v>
      </c>
      <c r="L11" s="4">
        <v>438.9</v>
      </c>
      <c r="M11" s="4">
        <v>438.9</v>
      </c>
      <c r="N11" s="4" t="s">
        <v>60</v>
      </c>
      <c r="O11" s="4" t="s">
        <v>32</v>
      </c>
      <c r="P11" s="4" t="s">
        <v>33</v>
      </c>
      <c r="Q11" s="4">
        <v>0</v>
      </c>
      <c r="R11" s="8">
        <v>45091.0000115741</v>
      </c>
      <c r="S11" s="6">
        <v>45107</v>
      </c>
      <c r="T11" s="4" t="s">
        <v>34</v>
      </c>
      <c r="U11" s="4">
        <v>438.9</v>
      </c>
      <c r="V11" s="4">
        <v>0</v>
      </c>
      <c r="W11" s="4">
        <v>0</v>
      </c>
      <c r="X11" s="4" t="s">
        <v>35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10">
      <c r="A2" s="5">
        <v>999224704189308</v>
      </c>
      <c r="B2" s="6">
        <v>45091</v>
      </c>
      <c r="C2" s="6">
        <v>45092</v>
      </c>
      <c r="D2" s="4">
        <v>315</v>
      </c>
      <c r="E2" s="4">
        <v>315</v>
      </c>
      <c r="F2" s="9" t="s">
        <v>62</v>
      </c>
      <c r="G2" s="4">
        <f>D2-E2</f>
        <v>0</v>
      </c>
      <c r="H2" s="4" t="str">
        <f>$H$1&amp;F2</f>
        <v>，202306101423230069</v>
      </c>
      <c r="I2" s="4" t="e">
        <f>VLOOKUP(A2,HOP!A:U,21,0)</f>
        <v>#N/A</v>
      </c>
      <c r="J2" s="7">
        <v>6.1</v>
      </c>
    </row>
    <row r="3" s="4" customFormat="1" spans="1:10">
      <c r="A3" s="5">
        <v>999224715203290</v>
      </c>
      <c r="B3" s="6">
        <v>45091</v>
      </c>
      <c r="C3" s="6">
        <v>45092</v>
      </c>
      <c r="D3" s="4">
        <v>280</v>
      </c>
      <c r="E3" s="4">
        <v>280</v>
      </c>
      <c r="F3" s="9" t="s">
        <v>63</v>
      </c>
      <c r="G3" s="4">
        <f t="shared" ref="G3:G10" si="0">D3-E3</f>
        <v>0</v>
      </c>
      <c r="H3" s="4" t="str">
        <f t="shared" ref="H3:H10" si="1">$H$1&amp;F3</f>
        <v>，202306111208110076</v>
      </c>
      <c r="I3" s="4" t="e">
        <f>VLOOKUP(A3,HOP!A:U,21,0)</f>
        <v>#N/A</v>
      </c>
      <c r="J3" s="4">
        <v>6.11</v>
      </c>
    </row>
    <row r="4" s="4" customFormat="1" spans="1:10">
      <c r="A4" s="5">
        <v>999224740186559</v>
      </c>
      <c r="B4" s="6">
        <v>45091</v>
      </c>
      <c r="C4" s="6">
        <v>45092</v>
      </c>
      <c r="D4" s="4">
        <v>294</v>
      </c>
      <c r="E4" s="4">
        <v>294</v>
      </c>
      <c r="F4" s="9" t="s">
        <v>64</v>
      </c>
      <c r="G4" s="4">
        <f t="shared" si="0"/>
        <v>0</v>
      </c>
      <c r="H4" s="4" t="str">
        <f t="shared" si="1"/>
        <v>，202306122038190069</v>
      </c>
      <c r="I4" s="4" t="e">
        <f>VLOOKUP(A4,HOP!A:U,21,0)</f>
        <v>#N/A</v>
      </c>
      <c r="J4" s="4">
        <v>6.12</v>
      </c>
    </row>
    <row r="5" s="4" customFormat="1" spans="1:9">
      <c r="A5" s="5">
        <v>999224744257016</v>
      </c>
      <c r="B5" s="6">
        <v>45091</v>
      </c>
      <c r="C5" s="6">
        <v>45092</v>
      </c>
      <c r="D5" s="4">
        <v>397.4</v>
      </c>
      <c r="E5" s="4" t="str">
        <f>VLOOKUP(A5,HOP!A:L,12,0)</f>
        <v>397.40</v>
      </c>
      <c r="F5" s="4" t="str">
        <f>VLOOKUP(A5,HOP!A:C,3,0)</f>
        <v>3498212</v>
      </c>
      <c r="G5" s="4">
        <f t="shared" si="0"/>
        <v>0</v>
      </c>
      <c r="H5" s="4" t="str">
        <f t="shared" si="1"/>
        <v>，3498212</v>
      </c>
      <c r="I5" s="4" t="str">
        <f>VLOOKUP(A5,HOP!A:U,21,0)</f>
        <v>直连</v>
      </c>
    </row>
    <row r="6" s="4" customFormat="1" spans="1:10">
      <c r="A6" s="5">
        <v>999224746183245</v>
      </c>
      <c r="B6" s="6">
        <v>45091</v>
      </c>
      <c r="C6" s="6">
        <v>45092</v>
      </c>
      <c r="D6" s="4">
        <v>280</v>
      </c>
      <c r="E6" s="4">
        <v>280</v>
      </c>
      <c r="F6" s="9" t="s">
        <v>65</v>
      </c>
      <c r="G6" s="4">
        <f t="shared" si="0"/>
        <v>0</v>
      </c>
      <c r="H6" s="4" t="str">
        <f t="shared" si="1"/>
        <v>，202306131531240068</v>
      </c>
      <c r="I6" s="4" t="e">
        <f>VLOOKUP(A6,HOP!A:U,21,0)</f>
        <v>#N/A</v>
      </c>
      <c r="J6" s="4">
        <v>6.13</v>
      </c>
    </row>
    <row r="7" s="4" customFormat="1" hidden="1" spans="1:9">
      <c r="A7" s="5">
        <v>999224750971214</v>
      </c>
      <c r="B7" s="6">
        <v>45091</v>
      </c>
      <c r="C7" s="6">
        <v>45092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5">
        <v>999224752852448</v>
      </c>
      <c r="B8" s="6">
        <v>45091</v>
      </c>
      <c r="C8" s="6">
        <v>45092</v>
      </c>
      <c r="D8" s="4">
        <v>276.5</v>
      </c>
      <c r="E8" s="4">
        <v>276.5</v>
      </c>
      <c r="F8" s="9" t="s">
        <v>66</v>
      </c>
      <c r="G8" s="4">
        <f t="shared" si="0"/>
        <v>0</v>
      </c>
      <c r="H8" s="4" t="str">
        <f t="shared" si="1"/>
        <v>，202306132037520076</v>
      </c>
      <c r="I8" s="4" t="e">
        <f>VLOOKUP(A8,HOP!A:U,21,0)</f>
        <v>#N/A</v>
      </c>
      <c r="J8" s="4">
        <v>6.13</v>
      </c>
    </row>
    <row r="9" s="4" customFormat="1" spans="1:10">
      <c r="A9" s="5">
        <v>999224766038352</v>
      </c>
      <c r="B9" s="6">
        <v>45091</v>
      </c>
      <c r="C9" s="6">
        <v>45092</v>
      </c>
      <c r="D9" s="4">
        <v>899.5</v>
      </c>
      <c r="E9" s="4">
        <v>899.5</v>
      </c>
      <c r="F9" s="9" t="s">
        <v>67</v>
      </c>
      <c r="G9" s="4">
        <f t="shared" si="0"/>
        <v>0</v>
      </c>
      <c r="H9" s="4" t="str">
        <f t="shared" si="1"/>
        <v>，202306141217200020</v>
      </c>
      <c r="I9" s="4" t="e">
        <f>VLOOKUP(A9,HOP!A:U,21,0)</f>
        <v>#N/A</v>
      </c>
      <c r="J9" s="4">
        <v>6.14</v>
      </c>
    </row>
    <row r="10" s="4" customFormat="1" spans="1:10">
      <c r="A10" s="5">
        <v>999224772578766</v>
      </c>
      <c r="B10" s="6">
        <v>45091</v>
      </c>
      <c r="C10" s="6">
        <v>45092</v>
      </c>
      <c r="D10" s="4">
        <v>438.9</v>
      </c>
      <c r="E10" s="4">
        <v>438.9</v>
      </c>
      <c r="F10" s="9" t="s">
        <v>68</v>
      </c>
      <c r="G10" s="4">
        <f t="shared" si="0"/>
        <v>0</v>
      </c>
      <c r="H10" s="4" t="str">
        <f t="shared" si="1"/>
        <v>，202306142138250071</v>
      </c>
      <c r="I10" s="4" t="e">
        <f>VLOOKUP(A10,HOP!A:U,21,0)</f>
        <v>#N/A</v>
      </c>
      <c r="J10" s="4">
        <v>6.14</v>
      </c>
    </row>
    <row r="12" spans="4:4">
      <c r="D12" s="4">
        <f>SUM(D2:D11)</f>
        <v>3181.3</v>
      </c>
    </row>
    <row r="20" spans="1:4">
      <c r="A20" s="4" t="s">
        <v>69</v>
      </c>
      <c r="C20" s="4">
        <v>397.4</v>
      </c>
      <c r="D20" s="4">
        <v>428.72</v>
      </c>
    </row>
    <row r="21" spans="1:4">
      <c r="A21" s="4" t="s">
        <v>70</v>
      </c>
      <c r="C21" s="4">
        <v>2783.9</v>
      </c>
      <c r="D21" s="4">
        <v>3003.31</v>
      </c>
    </row>
    <row r="22" spans="1:4">
      <c r="A22" s="4" t="s">
        <v>71</v>
      </c>
      <c r="C22" s="4">
        <f>SUBTOTAL(9,C20:C21)</f>
        <v>3181.3</v>
      </c>
      <c r="D22" s="4">
        <f>SUBTOTAL(9,D20:D21)</f>
        <v>3432.03</v>
      </c>
    </row>
    <row r="23" spans="1:1">
      <c r="A23" s="4" t="s">
        <v>72</v>
      </c>
    </row>
  </sheetData>
  <autoFilter ref="A1:X10">
    <filterColumn colId="3">
      <filters>
        <filter val="280"/>
        <filter val="294"/>
        <filter val="397.4"/>
        <filter val="315"/>
        <filter val="276.5"/>
        <filter val="899.5"/>
        <filter val="438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999224744257016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2023-06-30T01:11:51Z</dcterms:created>
  <dcterms:modified xsi:type="dcterms:W3CDTF">2023-06-30T01:43:11Z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7E55E37ADE514F9996EC2B2EFA6DA41D_12</vt:lpwstr>
  </property>
  <property fmtid="{D5CDD505-2E9C-101B-9397-08002B2CF9AE}" pid="3" name="KSOProductBuildVer">
    <vt:lpwstr>2052-11.1.0.14309</vt:lpwstr>
  </property>
</Properties>
</file>