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<sst xmlns="http://schemas.openxmlformats.org/spreadsheetml/2006/main" count="288" uniqueCount="161">
  <si>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</si>
  <si>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</si>
  <si>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</si>
  <si>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</si>
  <si>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</si>
  <si>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</si>
  <si>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</si>
  <si>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</si>
  <si>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</si>
  <si>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</si>
  <si>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</si>
  <si>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</si>
  <si>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</si>
  <si>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</si>
  <si>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</si>
  <si>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</si>
  <si>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</si>
  <si>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</si>
  <si>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</si>
  <si>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</si>
  <si>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</si>
  <si>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</si>
  <si>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</si>
  <si>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</si>
  <si>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</si>
  <si>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999224496746683	</t>
  </si>
  <si>
    <t>Ctrip</t>
  </si>
  <si>
    <t>正常</t>
  </si>
  <si>
    <t>[曼谷]曼谷林布兰套房酒店(Rembrandt Hotel and Suites Bangkok)(44800781)</t>
  </si>
  <si>
    <t>高级房&lt;1&gt;&lt;2人入住&gt;&lt;不退款&gt;</t>
  </si>
  <si>
    <t>USD</t>
  </si>
  <si>
    <t>CHOI/HYEJIN</t>
  </si>
  <si>
    <t>CA5326230630USD</t>
  </si>
  <si>
    <t>未提现</t>
  </si>
  <si>
    <t>携程开票</t>
  </si>
  <si>
    <t xml:space="preserve">3439562	</t>
  </si>
  <si>
    <t xml:space="preserve">125408256	</t>
  </si>
  <si>
    <t xml:space="preserve">999224748733784	</t>
  </si>
  <si>
    <t>[首尔]三井酒店(Hotel Samjung)(37236514)</t>
  </si>
  <si>
    <t>标准双床房&lt;2人入住&gt;&lt;不退款&gt;</t>
  </si>
  <si>
    <t>JEON/Sanghee</t>
  </si>
  <si>
    <t xml:space="preserve">3499576	</t>
  </si>
  <si>
    <t xml:space="preserve">23047912	</t>
  </si>
  <si>
    <t xml:space="preserve">999224799397074	</t>
  </si>
  <si>
    <t>[曼谷]曼谷大使酒店(Ambassador Hotel Bangkok)(37214186)</t>
  </si>
  <si>
    <t>标准特大床房主翼楼&lt;2人入住&gt;&lt;不退款&gt;</t>
  </si>
  <si>
    <t>HAN/YI</t>
  </si>
  <si>
    <t xml:space="preserve">3510531	</t>
  </si>
  <si>
    <t xml:space="preserve">BK073953	</t>
  </si>
  <si>
    <t xml:space="preserve">999224888381965	</t>
  </si>
  <si>
    <t>[奎松市]马尼拉奎松市B酒店（多用途酒店）(The B Hotel Quezon City Manila (Multiple-Use Hotel))(37220605)</t>
  </si>
  <si>
    <t>高级双床房&lt;2人入住&gt;&lt;不退款&gt;&lt;早餐&gt;</t>
  </si>
  <si>
    <t>ZHENG/QIANG,Zheng/Xiaokang</t>
  </si>
  <si>
    <t xml:space="preserve">3534122	</t>
  </si>
  <si>
    <t xml:space="preserve">999224937079995	</t>
  </si>
  <si>
    <t>[八打灵再也]皇家朱兰白沙罗酒店(Royale Chulan Damansara)(37225853)</t>
  </si>
  <si>
    <t>高级房&lt;2人入住&gt;&lt;不退款&gt;</t>
  </si>
  <si>
    <t>SUBRAMANIAM/GAYATHERI</t>
  </si>
  <si>
    <t xml:space="preserve">3546406	</t>
  </si>
  <si>
    <t xml:space="preserve">624139	</t>
  </si>
  <si>
    <t xml:space="preserve">999224941401522	</t>
  </si>
  <si>
    <t>[梳邦再也]双威金字塔酒店(Sunway Pyramid Hotel)(38635777)</t>
  </si>
  <si>
    <t>豪华特大床房&lt;2人入住&gt;&lt;不退款&gt;&lt;早餐&gt;</t>
  </si>
  <si>
    <t>Ang/Chip keong</t>
  </si>
  <si>
    <t xml:space="preserve">3547498	</t>
  </si>
  <si>
    <t xml:space="preserve">283657624	</t>
  </si>
  <si>
    <t xml:space="preserve">999224960472862	</t>
  </si>
  <si>
    <t>[亚罗士打]杠杆简约酒店 - 吉隆坡吉打(The Leverage Lite Hotel - Kuala Kedah)(48376931)</t>
  </si>
  <si>
    <t>豪华双床房&lt;2人入住&gt;&lt;不退款&gt;</t>
  </si>
  <si>
    <t>HASYIR/FUJIHASH</t>
  </si>
  <si>
    <t xml:space="preserve">3551928	</t>
  </si>
  <si>
    <t xml:space="preserve">35169652	</t>
  </si>
  <si>
    <t>,</t>
  </si>
  <si>
    <t>USD 827.74</t>
  </si>
  <si>
    <t>A230630094639911</t>
  </si>
  <si>
    <t>A230630094800911</t>
  </si>
  <si>
    <t>USD / HKD 当前参考汇率: 7.83721</t>
  </si>
  <si>
    <t>总计：827.74 USD/
6487.17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</si>
  <si>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</si>
  <si>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</si>
  <si>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</si>
  <si>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</si>
  <si>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</si>
  <si>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</si>
  <si>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</si>
  <si>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</si>
  <si>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</si>
  <si>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</si>
  <si>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</si>
  <si>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</si>
  <si>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</si>
  <si>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</si>
  <si>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</si>
  <si>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</si>
  <si>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</si>
  <si>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</si>
  <si>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</si>
  <si>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2023-06-26</t>
  </si>
  <si>
    <t>3551928</t>
  </si>
  <si>
    <t>杠杆简约酒店 - 吉隆坡吉打</t>
  </si>
  <si>
    <t>HASYIR FUJIHASH</t>
  </si>
  <si>
    <t>2023-06-27</t>
  </si>
  <si>
    <t>退房日周结</t>
  </si>
  <si>
    <t>166.51</t>
  </si>
  <si>
    <t>23.10</t>
  </si>
  <si>
    <t>0</t>
  </si>
  <si>
    <t>0.00</t>
  </si>
  <si>
    <t>携程盛景国际直连</t>
  </si>
  <si>
    <t>01.010677</t>
  </si>
  <si>
    <t>2023-06-26 00:27:48</t>
  </si>
  <si>
    <t>否</t>
  </si>
  <si>
    <t>汇智国际旅游发展有限公司</t>
  </si>
  <si>
    <t>直连</t>
  </si>
  <si>
    <t>马来西亚</t>
  </si>
  <si>
    <t>2023-06-24</t>
  </si>
  <si>
    <t>3547498</t>
  </si>
  <si>
    <t>双威金字塔酒店</t>
  </si>
  <si>
    <t>Ang Chip keong</t>
  </si>
  <si>
    <t>2023-06-25</t>
  </si>
  <si>
    <t>2163.96</t>
  </si>
  <si>
    <t>300.20</t>
  </si>
  <si>
    <t>2023-06-25 09:27:30</t>
  </si>
  <si>
    <t>直采</t>
  </si>
  <si>
    <t>3546406</t>
  </si>
  <si>
    <t>吉隆坡白沙罗皇家朱兰酒店</t>
  </si>
  <si>
    <t>SUBRAMANIAM GAYATHERI</t>
  </si>
  <si>
    <t>389.97</t>
  </si>
  <si>
    <t>54.10</t>
  </si>
  <si>
    <t>2023-06-25 11:21:56</t>
  </si>
  <si>
    <t>2023-06-21</t>
  </si>
  <si>
    <t>3534122</t>
  </si>
  <si>
    <t>马尼拉奎松市B酒店(多用途酒店)</t>
  </si>
  <si>
    <t>ZHENG QIANG,Zheng Xiaokang</t>
  </si>
  <si>
    <t>2023-06-23</t>
  </si>
  <si>
    <t>1755.99</t>
  </si>
  <si>
    <t>243.84</t>
  </si>
  <si>
    <t>2023-06-22 09:42:58</t>
  </si>
  <si>
    <t>菲律宾</t>
  </si>
  <si>
    <t>2023-06-16</t>
  </si>
  <si>
    <t>3510531</t>
  </si>
  <si>
    <t>曼谷大使酒店</t>
  </si>
  <si>
    <t>HAN YI</t>
  </si>
  <si>
    <t>581.95</t>
  </si>
  <si>
    <t>81.36</t>
  </si>
  <si>
    <t>2023-06-16 15:10:07</t>
  </si>
  <si>
    <t>泰国</t>
  </si>
  <si>
    <t>2023-06-13</t>
  </si>
  <si>
    <t>3499576</t>
  </si>
  <si>
    <t>首尔三井酒店</t>
  </si>
  <si>
    <t>JEON Sanghee</t>
  </si>
  <si>
    <t>566.98</t>
  </si>
  <si>
    <t>79.14</t>
  </si>
  <si>
    <t>2023-06-15 17:56:21</t>
  </si>
  <si>
    <t>韩国</t>
  </si>
  <si>
    <t>2023-05-30</t>
  </si>
  <si>
    <t>3439562</t>
  </si>
  <si>
    <t>曼谷瑞博朗得酒店</t>
  </si>
  <si>
    <t>CHOI HYEJIN</t>
  </si>
  <si>
    <t>326.17</t>
  </si>
  <si>
    <t>46.00</t>
  </si>
  <si>
    <t>2023-05-31 09:41:51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</si>
</sst>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358140</xdr:colOff>
      <xdr:row>39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26080"/>
          <a:ext cx="9578340" cy="4290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A1" sqref="$A1:$XFD1048576"/>
    </sheetView>
  </sheetViews>
  <sheetFormatPr defaultColWidth="10" defaultRowHeight="14.4" outlineLevelRow="7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45103</v>
      </c>
      <c r="G2" s="6">
        <v>45104</v>
      </c>
      <c r="H2" s="4">
        <v>1</v>
      </c>
      <c r="I2" s="4">
        <v>1</v>
      </c>
      <c r="J2" s="4">
        <v>1</v>
      </c>
      <c r="K2" s="4" t="s">
        <v>30</v>
      </c>
      <c r="L2" s="4">
        <v>46</v>
      </c>
      <c r="M2" s="4">
        <v>46</v>
      </c>
      <c r="N2" s="4" t="s">
        <v>31</v>
      </c>
      <c r="O2" s="4" t="s">
        <v>32</v>
      </c>
      <c r="P2" s="4" t="s">
        <v>33</v>
      </c>
      <c r="Q2" s="4">
        <v>0</v>
      </c>
      <c r="R2" s="7">
        <v>45076</v>
      </c>
      <c r="S2" s="6">
        <v>45107</v>
      </c>
      <c r="T2" s="4" t="s">
        <v>34</v>
      </c>
      <c r="U2" s="4">
        <v>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45103</v>
      </c>
      <c r="G3" s="6">
        <v>45104</v>
      </c>
      <c r="H3" s="4">
        <v>1</v>
      </c>
      <c r="I3" s="4">
        <v>1</v>
      </c>
      <c r="J3" s="4">
        <v>1</v>
      </c>
      <c r="K3" s="4" t="s">
        <v>30</v>
      </c>
      <c r="L3" s="4">
        <v>79.14</v>
      </c>
      <c r="M3" s="4">
        <v>79.14</v>
      </c>
      <c r="N3" s="4" t="s">
        <v>40</v>
      </c>
      <c r="O3" s="4" t="s">
        <v>32</v>
      </c>
      <c r="P3" s="4" t="s">
        <v>33</v>
      </c>
      <c r="Q3" s="4">
        <v>0</v>
      </c>
      <c r="R3" s="7">
        <v>45090.0000115741</v>
      </c>
      <c r="S3" s="6">
        <v>45107</v>
      </c>
      <c r="T3" s="4" t="s">
        <v>34</v>
      </c>
      <c r="U3" s="4">
        <v>79.14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45102</v>
      </c>
      <c r="G4" s="6">
        <v>45104</v>
      </c>
      <c r="H4" s="4">
        <v>1</v>
      </c>
      <c r="I4" s="4">
        <v>2</v>
      </c>
      <c r="J4" s="4">
        <v>2</v>
      </c>
      <c r="K4" s="4" t="s">
        <v>30</v>
      </c>
      <c r="L4" s="4">
        <v>81.36</v>
      </c>
      <c r="M4" s="4">
        <v>81.36</v>
      </c>
      <c r="N4" s="4" t="s">
        <v>46</v>
      </c>
      <c r="O4" s="4" t="s">
        <v>32</v>
      </c>
      <c r="P4" s="4" t="s">
        <v>33</v>
      </c>
      <c r="Q4" s="4">
        <v>0</v>
      </c>
      <c r="R4" s="7">
        <v>45093</v>
      </c>
      <c r="S4" s="6">
        <v>45107</v>
      </c>
      <c r="T4" s="4" t="s">
        <v>34</v>
      </c>
      <c r="U4" s="4">
        <v>81.36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45100</v>
      </c>
      <c r="G5" s="6">
        <v>45104</v>
      </c>
      <c r="H5" s="4">
        <v>1</v>
      </c>
      <c r="I5" s="4">
        <v>4</v>
      </c>
      <c r="J5" s="4">
        <v>4</v>
      </c>
      <c r="K5" s="4" t="s">
        <v>30</v>
      </c>
      <c r="L5" s="4">
        <v>243.84</v>
      </c>
      <c r="M5" s="4">
        <v>243.84</v>
      </c>
      <c r="N5" s="4" t="s">
        <v>52</v>
      </c>
      <c r="O5" s="4" t="s">
        <v>32</v>
      </c>
      <c r="P5" s="4" t="s">
        <v>33</v>
      </c>
      <c r="Q5" s="4">
        <v>0</v>
      </c>
      <c r="R5" s="7">
        <v>45098</v>
      </c>
      <c r="S5" s="6">
        <v>45107</v>
      </c>
      <c r="T5" s="4" t="s">
        <v>34</v>
      </c>
      <c r="U5" s="4">
        <v>243.84</v>
      </c>
      <c r="V5" s="4">
        <v>0</v>
      </c>
      <c r="W5" s="4">
        <v>0</v>
      </c>
      <c r="X5" s="4" t="s">
        <v>53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45103</v>
      </c>
      <c r="G6" s="6">
        <v>45104</v>
      </c>
      <c r="H6" s="4">
        <v>1</v>
      </c>
      <c r="I6" s="4">
        <v>1</v>
      </c>
      <c r="J6" s="4">
        <v>1</v>
      </c>
      <c r="K6" s="4" t="s">
        <v>30</v>
      </c>
      <c r="L6" s="4">
        <v>54.1</v>
      </c>
      <c r="M6" s="4">
        <v>54.1</v>
      </c>
      <c r="N6" s="4" t="s">
        <v>57</v>
      </c>
      <c r="O6" s="4" t="s">
        <v>32</v>
      </c>
      <c r="P6" s="4" t="s">
        <v>33</v>
      </c>
      <c r="Q6" s="4">
        <v>0</v>
      </c>
      <c r="R6" s="7">
        <v>45101.0000115741</v>
      </c>
      <c r="S6" s="6">
        <v>45107</v>
      </c>
      <c r="T6" s="4" t="s">
        <v>34</v>
      </c>
      <c r="U6" s="4">
        <v>54.1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6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45102</v>
      </c>
      <c r="G7" s="6">
        <v>45104</v>
      </c>
      <c r="H7" s="4">
        <v>2</v>
      </c>
      <c r="I7" s="4">
        <v>2</v>
      </c>
      <c r="J7" s="4">
        <v>4</v>
      </c>
      <c r="K7" s="4" t="s">
        <v>30</v>
      </c>
      <c r="L7" s="4">
        <v>300.2</v>
      </c>
      <c r="M7" s="4">
        <v>300.2</v>
      </c>
      <c r="N7" s="4" t="s">
        <v>63</v>
      </c>
      <c r="O7" s="4" t="s">
        <v>32</v>
      </c>
      <c r="P7" s="4" t="s">
        <v>33</v>
      </c>
      <c r="Q7" s="4">
        <v>0</v>
      </c>
      <c r="R7" s="7">
        <v>45101.0000115741</v>
      </c>
      <c r="S7" s="6">
        <v>45107</v>
      </c>
      <c r="T7" s="4" t="s">
        <v>34</v>
      </c>
      <c r="U7" s="4">
        <v>300.2</v>
      </c>
      <c r="V7" s="4">
        <v>0</v>
      </c>
      <c r="W7" s="4">
        <v>0</v>
      </c>
      <c r="X7" s="4" t="s">
        <v>64</v>
      </c>
      <c r="Y7" s="4">
        <v>283657517</v>
      </c>
      <c r="Z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45103</v>
      </c>
      <c r="G8" s="6">
        <v>45104</v>
      </c>
      <c r="H8" s="4">
        <v>1</v>
      </c>
      <c r="I8" s="4">
        <v>1</v>
      </c>
      <c r="J8" s="4">
        <v>1</v>
      </c>
      <c r="K8" s="4" t="s">
        <v>30</v>
      </c>
      <c r="L8" s="4">
        <v>23.1</v>
      </c>
      <c r="M8" s="4">
        <v>23.1</v>
      </c>
      <c r="N8" s="4" t="s">
        <v>69</v>
      </c>
      <c r="O8" s="4" t="s">
        <v>32</v>
      </c>
      <c r="P8" s="4" t="s">
        <v>33</v>
      </c>
      <c r="Q8" s="4">
        <v>0</v>
      </c>
      <c r="R8" s="7">
        <v>45103</v>
      </c>
      <c r="S8" s="6">
        <v>45107</v>
      </c>
      <c r="T8" s="4" t="s">
        <v>34</v>
      </c>
      <c r="U8" s="4">
        <v>23.1</v>
      </c>
      <c r="V8" s="4">
        <v>0</v>
      </c>
      <c r="W8" s="4">
        <v>0</v>
      </c>
      <c r="X8" s="4" t="s">
        <v>70</v>
      </c>
      <c r="Y8" s="4" t="s">
        <v>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C15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999224496746683</v>
      </c>
      <c r="B2" s="6">
        <v>45103</v>
      </c>
      <c r="C2" s="6">
        <v>45104</v>
      </c>
      <c r="D2" s="4">
        <v>46</v>
      </c>
      <c r="E2" s="4" t="str">
        <f>VLOOKUP(A2,HOP!A:L,12,0)</f>
        <v>46.00</v>
      </c>
      <c r="F2" s="4" t="str">
        <f>VLOOKUP(A2,HOP!A:C,3,0)</f>
        <v>3439562</v>
      </c>
      <c r="G2" s="4">
        <f>D2-E2</f>
        <v>0</v>
      </c>
      <c r="H2" s="4" t="str">
        <f>$H$1&amp;F2</f>
        <v>,3439562</v>
      </c>
      <c r="I2" s="4" t="str">
        <f>VLOOKUP(A2,HOP!A:U,21,0)</f>
        <v>直采</v>
      </c>
    </row>
    <row r="3" s="4" customFormat="1" spans="1:9">
      <c r="A3" s="5">
        <v>999224748733784</v>
      </c>
      <c r="B3" s="6">
        <v>45103</v>
      </c>
      <c r="C3" s="6">
        <v>45104</v>
      </c>
      <c r="D3" s="4">
        <v>79.14</v>
      </c>
      <c r="E3" s="4" t="str">
        <f>VLOOKUP(A3,HOP!A:L,12,0)</f>
        <v>79.14</v>
      </c>
      <c r="F3" s="4" t="str">
        <f>VLOOKUP(A3,HOP!A:C,3,0)</f>
        <v>3499576</v>
      </c>
      <c r="G3" s="4">
        <f t="shared" ref="G3:G8" si="0">D3-E3</f>
        <v>0</v>
      </c>
      <c r="H3" s="4" t="str">
        <f t="shared" ref="H3:H8" si="1">$H$1&amp;F3</f>
        <v>,3499576</v>
      </c>
      <c r="I3" s="4" t="str">
        <f>VLOOKUP(A3,HOP!A:U,21,0)</f>
        <v>直采</v>
      </c>
    </row>
    <row r="4" s="4" customFormat="1" spans="1:9">
      <c r="A4" s="5">
        <v>999224799397074</v>
      </c>
      <c r="B4" s="6">
        <v>45102</v>
      </c>
      <c r="C4" s="6">
        <v>45104</v>
      </c>
      <c r="D4" s="4">
        <v>81.36</v>
      </c>
      <c r="E4" s="4" t="str">
        <f>VLOOKUP(A4,HOP!A:L,12,0)</f>
        <v>81.36</v>
      </c>
      <c r="F4" s="4" t="str">
        <f>VLOOKUP(A4,HOP!A:C,3,0)</f>
        <v>3510531</v>
      </c>
      <c r="G4" s="4">
        <f t="shared" si="0"/>
        <v>0</v>
      </c>
      <c r="H4" s="4" t="str">
        <f t="shared" si="1"/>
        <v>,3510531</v>
      </c>
      <c r="I4" s="4" t="str">
        <f>VLOOKUP(A4,HOP!A:U,21,0)</f>
        <v>直采</v>
      </c>
    </row>
    <row r="5" s="4" customFormat="1" spans="1:9">
      <c r="A5" s="5">
        <v>999224888381965</v>
      </c>
      <c r="B5" s="6">
        <v>45100</v>
      </c>
      <c r="C5" s="6">
        <v>45104</v>
      </c>
      <c r="D5" s="4">
        <v>243.84</v>
      </c>
      <c r="E5" s="4" t="str">
        <f>VLOOKUP(A5,HOP!A:L,12,0)</f>
        <v>243.84</v>
      </c>
      <c r="F5" s="4" t="str">
        <f>VLOOKUP(A5,HOP!A:C,3,0)</f>
        <v>3534122</v>
      </c>
      <c r="G5" s="4">
        <f t="shared" si="0"/>
        <v>0</v>
      </c>
      <c r="H5" s="4" t="str">
        <f t="shared" si="1"/>
        <v>,3534122</v>
      </c>
      <c r="I5" s="4" t="str">
        <f>VLOOKUP(A5,HOP!A:U,21,0)</f>
        <v>直采</v>
      </c>
    </row>
    <row r="6" s="4" customFormat="1" spans="1:9">
      <c r="A6" s="5">
        <v>999224937079995</v>
      </c>
      <c r="B6" s="6">
        <v>45103</v>
      </c>
      <c r="C6" s="6">
        <v>45104</v>
      </c>
      <c r="D6" s="4">
        <v>54.1</v>
      </c>
      <c r="E6" s="4" t="str">
        <f>VLOOKUP(A6,HOP!A:L,12,0)</f>
        <v>54.10</v>
      </c>
      <c r="F6" s="4" t="str">
        <f>VLOOKUP(A6,HOP!A:C,3,0)</f>
        <v>3546406</v>
      </c>
      <c r="G6" s="4">
        <f t="shared" si="0"/>
        <v>0</v>
      </c>
      <c r="H6" s="4" t="str">
        <f t="shared" si="1"/>
        <v>,3546406</v>
      </c>
      <c r="I6" s="4" t="str">
        <f>VLOOKUP(A6,HOP!A:U,21,0)</f>
        <v>直采</v>
      </c>
    </row>
    <row r="7" s="4" customFormat="1" spans="1:9">
      <c r="A7" s="5">
        <v>999224941401522</v>
      </c>
      <c r="B7" s="6">
        <v>45102</v>
      </c>
      <c r="C7" s="6">
        <v>45104</v>
      </c>
      <c r="D7" s="4">
        <v>300.2</v>
      </c>
      <c r="E7" s="4" t="str">
        <f>VLOOKUP(A7,HOP!A:L,12,0)</f>
        <v>300.20</v>
      </c>
      <c r="F7" s="4" t="str">
        <f>VLOOKUP(A7,HOP!A:C,3,0)</f>
        <v>3547498</v>
      </c>
      <c r="G7" s="4">
        <f t="shared" si="0"/>
        <v>0</v>
      </c>
      <c r="H7" s="4" t="str">
        <f t="shared" si="1"/>
        <v>,3547498</v>
      </c>
      <c r="I7" s="4" t="str">
        <f>VLOOKUP(A7,HOP!A:U,21,0)</f>
        <v>直采</v>
      </c>
    </row>
    <row r="8" s="4" customFormat="1" spans="1:9">
      <c r="A8" s="5">
        <v>999224960472862</v>
      </c>
      <c r="B8" s="6">
        <v>45103</v>
      </c>
      <c r="C8" s="6">
        <v>45104</v>
      </c>
      <c r="D8" s="4">
        <v>23.1</v>
      </c>
      <c r="E8" s="4" t="str">
        <f>VLOOKUP(A8,HOP!A:L,12,0)</f>
        <v>23.10</v>
      </c>
      <c r="F8" s="4" t="str">
        <f>VLOOKUP(A8,HOP!A:C,3,0)</f>
        <v>3551928</v>
      </c>
      <c r="G8" s="4">
        <f t="shared" si="0"/>
        <v>0</v>
      </c>
      <c r="H8" s="4" t="str">
        <f t="shared" si="1"/>
        <v>,3551928</v>
      </c>
      <c r="I8" s="4" t="str">
        <f>VLOOKUP(A8,HOP!A:U,21,0)</f>
        <v>直连</v>
      </c>
    </row>
    <row r="10" spans="4:4">
      <c r="D10" s="4">
        <f>SUM(D2:D9)</f>
        <v>827.74</v>
      </c>
    </row>
    <row r="11" spans="4:4">
      <c r="D11" s="4" t="s">
        <v>73</v>
      </c>
    </row>
    <row r="12" spans="1:3">
      <c r="A12" s="4" t="s">
        <v>74</v>
      </c>
      <c r="B12" s="4">
        <v>804.64</v>
      </c>
      <c r="C12" s="4">
        <v>6306.13</v>
      </c>
    </row>
    <row r="13" spans="1:3">
      <c r="A13" s="4" t="s">
        <v>75</v>
      </c>
      <c r="B13" s="4">
        <v>23.1</v>
      </c>
      <c r="C13" s="4">
        <v>181.04</v>
      </c>
    </row>
    <row r="14" spans="1:3">
      <c r="A14" s="4" t="s">
        <v>76</v>
      </c>
      <c r="B14" s="4">
        <f>SUM(B12:B13)</f>
        <v>827.74</v>
      </c>
      <c r="C14" s="4">
        <f>SUM(C12:C13)</f>
        <v>6487.17</v>
      </c>
    </row>
    <row r="15" spans="1:1">
      <c r="A15" s="4" t="s">
        <v>77</v>
      </c>
    </row>
  </sheetData>
  <autoFilter ref="A1:X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Q19" sqref="Q19"/>
    </sheetView>
  </sheetViews>
  <sheetFormatPr defaultColWidth="8.88888888888889" defaultRowHeight="13.2" outlineLevelRow="7"/>
  <cols>
    <col min="1" max="1" width="12.8888888888889" style="1"/>
    <col min="2" max="16383" width="8.88888888888889" style="1"/>
  </cols>
  <sheetData>
    <row r="1" s="1" customFormat="1" spans="1:22">
      <c r="A1" s="2" t="s">
        <v>78</v>
      </c>
      <c r="B1" s="2" t="s">
        <v>79</v>
      </c>
      <c r="C1" s="2" t="s">
        <v>80</v>
      </c>
      <c r="D1" s="2" t="s">
        <v>81</v>
      </c>
      <c r="E1" s="2" t="s">
        <v>13</v>
      </c>
      <c r="F1" s="2" t="s">
        <v>5</v>
      </c>
      <c r="G1" s="2" t="s">
        <v>6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  <c r="U1" s="2" t="s">
        <v>95</v>
      </c>
      <c r="V1" s="2" t="s">
        <v>96</v>
      </c>
    </row>
    <row r="2" s="1" customFormat="1" spans="1:22">
      <c r="A2" s="3">
        <v>999224960472862</v>
      </c>
      <c r="B2" s="1" t="s">
        <v>97</v>
      </c>
      <c r="C2" s="1" t="s">
        <v>98</v>
      </c>
      <c r="D2" s="1" t="s">
        <v>99</v>
      </c>
      <c r="E2" s="1" t="s">
        <v>100</v>
      </c>
      <c r="F2" s="1" t="s">
        <v>97</v>
      </c>
      <c r="G2" s="1" t="s">
        <v>101</v>
      </c>
      <c r="H2" s="1" t="s">
        <v>102</v>
      </c>
      <c r="I2" s="1" t="s">
        <v>103</v>
      </c>
      <c r="J2" s="1" t="s">
        <v>30</v>
      </c>
      <c r="K2" s="1" t="s">
        <v>104</v>
      </c>
      <c r="L2" s="1" t="s">
        <v>104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  <c r="V2" s="1" t="s">
        <v>113</v>
      </c>
    </row>
    <row r="3" s="1" customFormat="1" spans="1:22">
      <c r="A3" s="3">
        <v>999224941401522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  <c r="G3" s="1" t="s">
        <v>101</v>
      </c>
      <c r="H3" s="1" t="s">
        <v>102</v>
      </c>
      <c r="I3" s="1" t="s">
        <v>119</v>
      </c>
      <c r="J3" s="1" t="s">
        <v>30</v>
      </c>
      <c r="K3" s="1" t="s">
        <v>120</v>
      </c>
      <c r="L3" s="1" t="s">
        <v>120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121</v>
      </c>
      <c r="S3" s="1" t="s">
        <v>110</v>
      </c>
      <c r="T3" s="1" t="s">
        <v>111</v>
      </c>
      <c r="U3" s="1" t="s">
        <v>122</v>
      </c>
      <c r="V3" s="1" t="s">
        <v>113</v>
      </c>
    </row>
    <row r="4" s="1" customFormat="1" spans="1:22">
      <c r="A4" s="3">
        <v>999224937079995</v>
      </c>
      <c r="B4" s="1" t="s">
        <v>114</v>
      </c>
      <c r="C4" s="1" t="s">
        <v>123</v>
      </c>
      <c r="D4" s="1" t="s">
        <v>124</v>
      </c>
      <c r="E4" s="1" t="s">
        <v>125</v>
      </c>
      <c r="F4" s="1" t="s">
        <v>97</v>
      </c>
      <c r="G4" s="1" t="s">
        <v>101</v>
      </c>
      <c r="H4" s="1" t="s">
        <v>102</v>
      </c>
      <c r="I4" s="1" t="s">
        <v>126</v>
      </c>
      <c r="J4" s="1" t="s">
        <v>30</v>
      </c>
      <c r="K4" s="1" t="s">
        <v>127</v>
      </c>
      <c r="L4" s="1" t="s">
        <v>127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128</v>
      </c>
      <c r="S4" s="1" t="s">
        <v>110</v>
      </c>
      <c r="T4" s="1" t="s">
        <v>111</v>
      </c>
      <c r="U4" s="1" t="s">
        <v>122</v>
      </c>
      <c r="V4" s="1" t="s">
        <v>113</v>
      </c>
    </row>
    <row r="5" s="1" customFormat="1" spans="1:22">
      <c r="A5" s="3">
        <v>999224888381965</v>
      </c>
      <c r="B5" s="1" t="s">
        <v>129</v>
      </c>
      <c r="C5" s="1" t="s">
        <v>130</v>
      </c>
      <c r="D5" s="1" t="s">
        <v>131</v>
      </c>
      <c r="E5" s="1" t="s">
        <v>132</v>
      </c>
      <c r="F5" s="1" t="s">
        <v>133</v>
      </c>
      <c r="G5" s="1" t="s">
        <v>101</v>
      </c>
      <c r="H5" s="1" t="s">
        <v>102</v>
      </c>
      <c r="I5" s="1" t="s">
        <v>134</v>
      </c>
      <c r="J5" s="1" t="s">
        <v>30</v>
      </c>
      <c r="K5" s="1" t="s">
        <v>135</v>
      </c>
      <c r="L5" s="1" t="s">
        <v>135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136</v>
      </c>
      <c r="S5" s="1" t="s">
        <v>110</v>
      </c>
      <c r="T5" s="1" t="s">
        <v>111</v>
      </c>
      <c r="U5" s="1" t="s">
        <v>122</v>
      </c>
      <c r="V5" s="1" t="s">
        <v>137</v>
      </c>
    </row>
    <row r="6" s="1" customFormat="1" spans="1:22">
      <c r="A6" s="3">
        <v>999224799397074</v>
      </c>
      <c r="B6" s="1" t="s">
        <v>138</v>
      </c>
      <c r="C6" s="1" t="s">
        <v>139</v>
      </c>
      <c r="D6" s="1" t="s">
        <v>140</v>
      </c>
      <c r="E6" s="1" t="s">
        <v>141</v>
      </c>
      <c r="F6" s="1" t="s">
        <v>118</v>
      </c>
      <c r="G6" s="1" t="s">
        <v>101</v>
      </c>
      <c r="H6" s="1" t="s">
        <v>102</v>
      </c>
      <c r="I6" s="1" t="s">
        <v>142</v>
      </c>
      <c r="J6" s="1" t="s">
        <v>30</v>
      </c>
      <c r="K6" s="1" t="s">
        <v>143</v>
      </c>
      <c r="L6" s="1" t="s">
        <v>143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144</v>
      </c>
      <c r="S6" s="1" t="s">
        <v>110</v>
      </c>
      <c r="T6" s="1" t="s">
        <v>111</v>
      </c>
      <c r="U6" s="1" t="s">
        <v>122</v>
      </c>
      <c r="V6" s="1" t="s">
        <v>145</v>
      </c>
    </row>
    <row r="7" s="1" customFormat="1" spans="1:22">
      <c r="A7" s="3">
        <v>999224748733784</v>
      </c>
      <c r="B7" s="1" t="s">
        <v>146</v>
      </c>
      <c r="C7" s="1" t="s">
        <v>147</v>
      </c>
      <c r="D7" s="1" t="s">
        <v>148</v>
      </c>
      <c r="E7" s="1" t="s">
        <v>149</v>
      </c>
      <c r="F7" s="1" t="s">
        <v>97</v>
      </c>
      <c r="G7" s="1" t="s">
        <v>101</v>
      </c>
      <c r="H7" s="1" t="s">
        <v>102</v>
      </c>
      <c r="I7" s="1" t="s">
        <v>150</v>
      </c>
      <c r="J7" s="1" t="s">
        <v>30</v>
      </c>
      <c r="K7" s="1" t="s">
        <v>151</v>
      </c>
      <c r="L7" s="1" t="s">
        <v>151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152</v>
      </c>
      <c r="S7" s="1" t="s">
        <v>110</v>
      </c>
      <c r="T7" s="1" t="s">
        <v>111</v>
      </c>
      <c r="U7" s="1" t="s">
        <v>122</v>
      </c>
      <c r="V7" s="1" t="s">
        <v>153</v>
      </c>
    </row>
    <row r="8" s="1" customFormat="1" spans="1:22">
      <c r="A8" s="3">
        <v>999224496746683</v>
      </c>
      <c r="B8" s="1" t="s">
        <v>154</v>
      </c>
      <c r="C8" s="1" t="s">
        <v>155</v>
      </c>
      <c r="D8" s="1" t="s">
        <v>156</v>
      </c>
      <c r="E8" s="1" t="s">
        <v>157</v>
      </c>
      <c r="F8" s="1" t="s">
        <v>97</v>
      </c>
      <c r="G8" s="1" t="s">
        <v>101</v>
      </c>
      <c r="H8" s="1" t="s">
        <v>102</v>
      </c>
      <c r="I8" s="1" t="s">
        <v>158</v>
      </c>
      <c r="J8" s="1" t="s">
        <v>30</v>
      </c>
      <c r="K8" s="1" t="s">
        <v>159</v>
      </c>
      <c r="L8" s="1" t="s">
        <v>159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108</v>
      </c>
      <c r="R8" s="1" t="s">
        <v>160</v>
      </c>
      <c r="S8" s="1" t="s">
        <v>110</v>
      </c>
      <c r="T8" s="1" t="s">
        <v>111</v>
      </c>
      <c r="U8" s="1" t="s">
        <v>122</v>
      </c>
      <c r="V8" s="1" t="s">
        <v>145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2023-06-30T01:32:37Z</dcterms:created>
  <dcterms:modified xsi:type="dcterms:W3CDTF">2023-06-30T01:49:59Z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8D8CF5E3C4C0418D85990C3F1FC887B9_12</vt:lpwstr>
  </property>
  <property fmtid="{D5CDD505-2E9C-101B-9397-08002B2CF9AE}" pid="3" name="KSOProductBuildVer">
    <vt:lpwstr>2052-11.1.0.14309</vt:lpwstr>
  </property>
</Properties>
</file>