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对账!$A$1:$X$26</definedName>
  </definedNames>
  <calcPr calcId="144525"/>
</workbook>
</file>

<file path=xl/sharedStrings.xml><?xml version="1.0" encoding="utf-8"?>
<sst xmlns="http://schemas.openxmlformats.org/spreadsheetml/2006/main" count="876" uniqueCount="247">
  <si>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</si>
  <si>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</si>
  <si>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</si>
  <si>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</si>
  <si>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</si>
  <si>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</si>
  <si>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</si>
  <si>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</si>
  <si>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</si>
  <si>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</si>
  <si>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</si>
  <si>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</si>
  <si>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</si>
  <si>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</si>
  <si>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</si>
  <si>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</si>
  <si>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</si>
  <si>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</si>
  <si>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</si>
  <si>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</si>
  <si>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</si>
  <si>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</si>
  <si>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</si>
  <si>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</si>
  <si>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</si>
  <si>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23474196253	</t>
  </si>
  <si>
    <t>Ctrip</t>
  </si>
  <si>
    <t>正常</t>
  </si>
  <si>
    <t>[邦劳]阿罗纳海滩赫纳度假村(Henann Resort Alona Beach)(15141076)</t>
  </si>
  <si>
    <t>家庭房(至少连住2晚及以上)&lt;特价大促销&gt;&lt;五人入住&gt;&lt;早餐&gt;</t>
  </si>
  <si>
    <t>CNY</t>
  </si>
  <si>
    <t>KIM/JONGMOH</t>
  </si>
  <si>
    <t>CA9812230701CNY-H</t>
  </si>
  <si>
    <t>未提现</t>
  </si>
  <si>
    <t>携程开票</t>
  </si>
  <si>
    <t xml:space="preserve">	</t>
  </si>
  <si>
    <t>取消</t>
  </si>
  <si>
    <t xml:space="preserve">999223891374215	</t>
  </si>
  <si>
    <t>[普吉岛]芭东帕拉贡水疗度假酒店(Patong Paragon Resort &amp; Spa)(106540520)</t>
  </si>
  <si>
    <t>豪华房(连住3晚及以上)&lt;双人入住&gt;&lt;双早&gt;</t>
  </si>
  <si>
    <t>Sharma/Rajat,Sharma/Rajat,Sharma/Rajat,Sharma/Rajat</t>
  </si>
  <si>
    <t xml:space="preserve">999223985080944	</t>
  </si>
  <si>
    <t>[苏梅岛]苏梅岛W酒店(W Koh Samui)(106541235)</t>
  </si>
  <si>
    <t>丛林绿洲特大床别墅(至少连住2晚及以上)&lt;今日特价 &gt;&lt;双人入住&gt;&lt;中宾&gt;&lt;双早&gt;</t>
  </si>
  <si>
    <t>JIN/HANG</t>
  </si>
  <si>
    <t xml:space="preserve">87994375	</t>
  </si>
  <si>
    <t xml:space="preserve">999224001440476	</t>
  </si>
  <si>
    <t>尊贵房(直通泳池)(至少连住2晚及以上)&lt;三人入住&gt;&lt;早餐&gt;</t>
  </si>
  <si>
    <t>YOUM/JUNG OH,YOUM/JUNG OH,YOUM/JUNG OH</t>
  </si>
  <si>
    <t xml:space="preserve">HBLMNL012-3029	</t>
  </si>
  <si>
    <t xml:space="preserve">999224072574262	</t>
  </si>
  <si>
    <t>cho/kye in,cho/kye in</t>
  </si>
  <si>
    <t xml:space="preserve">232910	</t>
  </si>
  <si>
    <t xml:space="preserve">999224136989521	</t>
  </si>
  <si>
    <t>海景幽居别墅(至少连住2晚及以上)&lt;今日特价 &gt;&lt;双人入住&gt;&lt;中宾&gt;&lt;双早&gt;</t>
  </si>
  <si>
    <t>CHEN/ERIC</t>
  </si>
  <si>
    <t xml:space="preserve">87565596	</t>
  </si>
  <si>
    <t xml:space="preserve">999224254894594	</t>
  </si>
  <si>
    <t>ZHAO/HAORAN,SHI/KUO</t>
  </si>
  <si>
    <t xml:space="preserve">95937747	</t>
  </si>
  <si>
    <t xml:space="preserve">999224292976086	</t>
  </si>
  <si>
    <t>ZHANG/MIAO</t>
  </si>
  <si>
    <t xml:space="preserve">72075991	</t>
  </si>
  <si>
    <t xml:space="preserve">999224362555061	</t>
  </si>
  <si>
    <t>豪华房(至少连住2晚及以上)&lt;双人入住&gt;&lt;双早&gt;</t>
  </si>
  <si>
    <t>Si Mie/Kimberly,Si Mie/Kimberly</t>
  </si>
  <si>
    <t xml:space="preserve">233470	</t>
  </si>
  <si>
    <t xml:space="preserve">999224378562529	</t>
  </si>
  <si>
    <t>Si Mie/Kimberly</t>
  </si>
  <si>
    <t xml:space="preserve">233529	</t>
  </si>
  <si>
    <t xml:space="preserve">999224394089199	</t>
  </si>
  <si>
    <t>豪华房(直通泳池)(连住3晚及以上)&lt;双人入住&gt;&lt;双早&gt;</t>
  </si>
  <si>
    <t>Sin Thant/Phyu,Sin Thant/Phyu</t>
  </si>
  <si>
    <t xml:space="preserve">999224571547642	</t>
  </si>
  <si>
    <t>Nunokawa/Yasushi</t>
  </si>
  <si>
    <t xml:space="preserve">234117	</t>
  </si>
  <si>
    <t xml:space="preserve">999224600377619	</t>
  </si>
  <si>
    <t>park/chan ha,park/chan ha,park/chan ha</t>
  </si>
  <si>
    <t xml:space="preserve">999224607612114	</t>
  </si>
  <si>
    <t>KIM/JAEWOO,KIM/JAEWOO,KIM/JAEWOO</t>
  </si>
  <si>
    <t xml:space="preserve">999224720164552	</t>
  </si>
  <si>
    <t>ameen/Al,ameen/Al</t>
  </si>
  <si>
    <t xml:space="preserve">234444	</t>
  </si>
  <si>
    <t xml:space="preserve">999224792841287	</t>
  </si>
  <si>
    <t>TOSCANODEBRITOJR/ADMILSON</t>
  </si>
  <si>
    <t xml:space="preserve">999224802719381	</t>
  </si>
  <si>
    <t>Suparattanasilp/Nitipat</t>
  </si>
  <si>
    <t xml:space="preserve">234637	</t>
  </si>
  <si>
    <t xml:space="preserve">999224850721635	</t>
  </si>
  <si>
    <t>Alkhyeli/Hamad</t>
  </si>
  <si>
    <t xml:space="preserve">234757	</t>
  </si>
  <si>
    <t xml:space="preserve">999224856889353	</t>
  </si>
  <si>
    <t>Neemani/Dor</t>
  </si>
  <si>
    <t xml:space="preserve">234776	</t>
  </si>
  <si>
    <t xml:space="preserve">999224857899608	</t>
  </si>
  <si>
    <t>SLAWATYCKI/PAWEL WOJCIECH</t>
  </si>
  <si>
    <t xml:space="preserve">999224867800945	</t>
  </si>
  <si>
    <t>豪华房(住2晚或2晚的倍数)&lt;特惠&gt;&lt;双人入住&gt;&lt;双早&gt;</t>
  </si>
  <si>
    <t>WANG/QIHAO</t>
  </si>
  <si>
    <t xml:space="preserve">HBLMNL012-3151	</t>
  </si>
  <si>
    <t xml:space="preserve">999224877059143	</t>
  </si>
  <si>
    <t>Katayama/Ken</t>
  </si>
  <si>
    <t xml:space="preserve">234843	</t>
  </si>
  <si>
    <t xml:space="preserve">999224879113736	</t>
  </si>
  <si>
    <t>[曼谷]曼谷安曼纳酒店(Amara Bangkok Hotel)(104588987)</t>
  </si>
  <si>
    <t>豪华房(至少连住2晚及以上)&lt;今日特价 &gt;&lt;双人入住&gt;&lt;双早&gt;</t>
  </si>
  <si>
    <t>LI/Zihuang,LI/Zihuang</t>
  </si>
  <si>
    <t xml:space="preserve">32108040-1	</t>
  </si>
  <si>
    <t xml:space="preserve">999224886134908	</t>
  </si>
  <si>
    <t>Cavill/Jacques</t>
  </si>
  <si>
    <t xml:space="preserve">234866	</t>
  </si>
  <si>
    <t xml:space="preserve">999224977352228	</t>
  </si>
  <si>
    <t>LIAO/ZHENHUA</t>
  </si>
  <si>
    <t>,</t>
  </si>
  <si>
    <t>CNY 57337</t>
  </si>
  <si>
    <t>A230703094907911</t>
  </si>
  <si>
    <t>CNY / HKD 当前参考汇率: 1.077863549</t>
  </si>
  <si>
    <t>总计：57337 CNY/
61801.46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</si>
  <si>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</si>
  <si>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</si>
  <si>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</si>
  <si>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</si>
  <si>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</si>
  <si>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</si>
  <si>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</si>
  <si>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</si>
  <si>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</si>
  <si>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</si>
  <si>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</si>
  <si>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</si>
  <si>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</si>
  <si>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</si>
  <si>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</si>
  <si>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</si>
  <si>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</si>
  <si>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</si>
  <si>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</si>
  <si>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2023-06-27</t>
  </si>
  <si>
    <t>3558553</t>
  </si>
  <si>
    <t>曼谷安曼纳酒店</t>
  </si>
  <si>
    <t>2023-06-29</t>
  </si>
  <si>
    <t>退房日半月结</t>
  </si>
  <si>
    <t>1200.00</t>
  </si>
  <si>
    <t>RMB</t>
  </si>
  <si>
    <t>0</t>
  </si>
  <si>
    <t>0.00</t>
  </si>
  <si>
    <t>wisdom(携程)</t>
  </si>
  <si>
    <t>01.010189</t>
  </si>
  <si>
    <t>2023-06-27 16:43:37</t>
  </si>
  <si>
    <t>否</t>
  </si>
  <si>
    <t>汇智国际旅游发展有限公司</t>
  </si>
  <si>
    <t>直采</t>
  </si>
  <si>
    <t>泰国</t>
  </si>
  <si>
    <t>2023-06-21</t>
  </si>
  <si>
    <t>3533373</t>
  </si>
  <si>
    <t>芭东帕拉贡温泉度假酒店 (SHA Extra Plus)</t>
  </si>
  <si>
    <t>2023-06-28</t>
  </si>
  <si>
    <t>2023-06-30</t>
  </si>
  <si>
    <t>700.00</t>
  </si>
  <si>
    <t>2023-06-21 15:56:35</t>
  </si>
  <si>
    <t>3531887</t>
  </si>
  <si>
    <t>LI Zihuang</t>
  </si>
  <si>
    <t>2023-06-23</t>
  </si>
  <si>
    <t>2023-06-21 13:17:22</t>
  </si>
  <si>
    <t>2023-06-20</t>
  </si>
  <si>
    <t>3531178</t>
  </si>
  <si>
    <t>2023-06-24</t>
  </si>
  <si>
    <t>963.00</t>
  </si>
  <si>
    <t>2023-06-21 10:54:11</t>
  </si>
  <si>
    <t>3528477</t>
  </si>
  <si>
    <t>阿罗纳海滩赫纳度假村</t>
  </si>
  <si>
    <t>WANG QIHAO</t>
  </si>
  <si>
    <t>2023-06-25</t>
  </si>
  <si>
    <t>4444.00</t>
  </si>
  <si>
    <t>2023-06-20 14:53:05</t>
  </si>
  <si>
    <t>菲律宾</t>
  </si>
  <si>
    <t>3527529</t>
  </si>
  <si>
    <t>1605.00</t>
  </si>
  <si>
    <t>2023-06-20 10:36:50</t>
  </si>
  <si>
    <t>2023-06-19</t>
  </si>
  <si>
    <t>3526873</t>
  </si>
  <si>
    <t>Dor  Neemani</t>
  </si>
  <si>
    <t>2023-06-20 10:35:09</t>
  </si>
  <si>
    <t>3524439</t>
  </si>
  <si>
    <t>2023-06-19 16:02:32</t>
  </si>
  <si>
    <t>2023-06-16</t>
  </si>
  <si>
    <t>3511514</t>
  </si>
  <si>
    <t>Suparattanasilp Nitipat</t>
  </si>
  <si>
    <t>2023-06-16 16:51:23</t>
  </si>
  <si>
    <t>2023-06-15</t>
  </si>
  <si>
    <t>3509046</t>
  </si>
  <si>
    <t>2023-06-16 10:51:33</t>
  </si>
  <si>
    <t>2023-06-11</t>
  </si>
  <si>
    <t>3491192</t>
  </si>
  <si>
    <t>2023-06-12 12:38:38</t>
  </si>
  <si>
    <t>2023-06-03</t>
  </si>
  <si>
    <t>3455046</t>
  </si>
  <si>
    <t>2023-06-05 16:08:03</t>
  </si>
  <si>
    <t>2023-05-25</t>
  </si>
  <si>
    <t>3417863</t>
  </si>
  <si>
    <t>2930.00</t>
  </si>
  <si>
    <t>2023-05-25 11:37:09</t>
  </si>
  <si>
    <t>2023-05-24</t>
  </si>
  <si>
    <t>3413835</t>
  </si>
  <si>
    <t>2023-06-22</t>
  </si>
  <si>
    <t>2023-05-24 10:57:00</t>
  </si>
  <si>
    <t>2023-05-23</t>
  </si>
  <si>
    <t>3409432</t>
  </si>
  <si>
    <t>2023-05-23 12:11:57</t>
  </si>
  <si>
    <t>2023-05-19</t>
  </si>
  <si>
    <t>3395476</t>
  </si>
  <si>
    <t>苏梅岛W酒店</t>
  </si>
  <si>
    <t>8277.00</t>
  </si>
  <si>
    <t>2023-05-19 17:39:51</t>
  </si>
  <si>
    <t>999224867800945,</t>
  </si>
  <si>
    <t>2023-05-18</t>
  </si>
  <si>
    <t>3389859</t>
  </si>
  <si>
    <t>2023-06-20 14:52:58</t>
  </si>
  <si>
    <t>2023-05-17</t>
  </si>
  <si>
    <t>3386008</t>
  </si>
  <si>
    <t>2023-06-14</t>
  </si>
  <si>
    <t>5518.00</t>
  </si>
  <si>
    <t>2023-05-17 17:23:30</t>
  </si>
  <si>
    <t>2023-05-14</t>
  </si>
  <si>
    <t>3369534</t>
  </si>
  <si>
    <t>CHEN/ERIC,Sun Mengying</t>
  </si>
  <si>
    <t>2023-06-17</t>
  </si>
  <si>
    <t>11640.00</t>
  </si>
  <si>
    <t>2023-05-14 11:22:11</t>
  </si>
  <si>
    <t>2023-05-09</t>
  </si>
  <si>
    <t>3347036</t>
  </si>
  <si>
    <t>1360.00</t>
  </si>
  <si>
    <t>2023-05-10 10:47:59</t>
  </si>
  <si>
    <t>2023-05-04</t>
  </si>
  <si>
    <t>3326304</t>
  </si>
  <si>
    <t>YOUM JUNG OH</t>
  </si>
  <si>
    <t>4300.00</t>
  </si>
  <si>
    <t>2023-05-05 10:34:09</t>
  </si>
  <si>
    <t>2023-05-03</t>
  </si>
  <si>
    <t>3320725</t>
  </si>
  <si>
    <t>2023-06-26</t>
  </si>
  <si>
    <t>2023-05-03 16:28:50</t>
  </si>
  <si>
    <t>2023-04-28</t>
  </si>
  <si>
    <t>3299870</t>
  </si>
  <si>
    <t>Sharma Rajat</t>
  </si>
  <si>
    <t>2082.00</t>
  </si>
  <si>
    <t>2023-04-28 14:04:17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</si>
</sst>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14</xdr:col>
      <xdr:colOff>419100</xdr:colOff>
      <xdr:row>62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69280"/>
          <a:ext cx="10325100" cy="512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45097</v>
      </c>
      <c r="G2" s="6">
        <v>45101</v>
      </c>
      <c r="H2" s="4">
        <v>1</v>
      </c>
      <c r="I2" s="4">
        <v>4</v>
      </c>
      <c r="J2" s="4">
        <v>4</v>
      </c>
      <c r="K2" s="4" t="s">
        <v>30</v>
      </c>
      <c r="L2" s="4">
        <v>9776</v>
      </c>
      <c r="M2" s="4">
        <v>9776</v>
      </c>
      <c r="N2" s="4" t="s">
        <v>31</v>
      </c>
      <c r="O2" s="4" t="s">
        <v>32</v>
      </c>
      <c r="P2" s="4" t="s">
        <v>33</v>
      </c>
      <c r="Q2" s="4">
        <v>0</v>
      </c>
      <c r="R2" s="7">
        <v>45019</v>
      </c>
      <c r="S2" s="6">
        <v>45108</v>
      </c>
      <c r="T2" s="4" t="s">
        <v>34</v>
      </c>
      <c r="U2" s="4">
        <v>9776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45097</v>
      </c>
      <c r="G3" s="6">
        <v>45101</v>
      </c>
      <c r="H3" s="4">
        <v>1</v>
      </c>
      <c r="I3" s="4">
        <v>4</v>
      </c>
      <c r="J3" s="4">
        <v>4</v>
      </c>
      <c r="K3" s="4" t="s">
        <v>30</v>
      </c>
      <c r="L3" s="4">
        <v>-9776</v>
      </c>
      <c r="M3" s="4">
        <v>-9776</v>
      </c>
      <c r="N3" s="4" t="s">
        <v>31</v>
      </c>
      <c r="O3" s="4" t="s">
        <v>32</v>
      </c>
      <c r="P3" s="4" t="s">
        <v>33</v>
      </c>
      <c r="Q3" s="4">
        <v>0</v>
      </c>
      <c r="R3" s="7">
        <v>45019</v>
      </c>
      <c r="S3" s="6">
        <v>45108</v>
      </c>
      <c r="T3" s="4" t="s">
        <v>34</v>
      </c>
      <c r="U3" s="4">
        <v>-9776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45096</v>
      </c>
      <c r="G4" s="6">
        <v>45099</v>
      </c>
      <c r="H4" s="4">
        <v>2</v>
      </c>
      <c r="I4" s="4">
        <v>3</v>
      </c>
      <c r="J4" s="4">
        <v>6</v>
      </c>
      <c r="K4" s="4" t="s">
        <v>30</v>
      </c>
      <c r="L4" s="4">
        <v>2082</v>
      </c>
      <c r="M4" s="4">
        <v>2082</v>
      </c>
      <c r="N4" s="4" t="s">
        <v>40</v>
      </c>
      <c r="O4" s="4" t="s">
        <v>32</v>
      </c>
      <c r="P4" s="4" t="s">
        <v>33</v>
      </c>
      <c r="Q4" s="4">
        <v>0</v>
      </c>
      <c r="R4" s="7">
        <v>45044</v>
      </c>
      <c r="S4" s="6">
        <v>45108</v>
      </c>
      <c r="T4" s="4" t="s">
        <v>34</v>
      </c>
      <c r="U4" s="4">
        <v>2082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45101</v>
      </c>
      <c r="G5" s="6">
        <v>45103</v>
      </c>
      <c r="H5" s="4">
        <v>1</v>
      </c>
      <c r="I5" s="4">
        <v>2</v>
      </c>
      <c r="J5" s="4">
        <v>2</v>
      </c>
      <c r="K5" s="4" t="s">
        <v>30</v>
      </c>
      <c r="L5" s="4">
        <v>5518</v>
      </c>
      <c r="M5" s="4">
        <v>5518</v>
      </c>
      <c r="N5" s="4" t="s">
        <v>44</v>
      </c>
      <c r="O5" s="4" t="s">
        <v>32</v>
      </c>
      <c r="P5" s="4" t="s">
        <v>33</v>
      </c>
      <c r="Q5" s="4">
        <v>0</v>
      </c>
      <c r="R5" s="7">
        <v>45049</v>
      </c>
      <c r="S5" s="6">
        <v>45108</v>
      </c>
      <c r="T5" s="4" t="s">
        <v>34</v>
      </c>
      <c r="U5" s="4">
        <v>5518</v>
      </c>
      <c r="V5" s="4">
        <v>0</v>
      </c>
      <c r="W5" s="4">
        <v>0</v>
      </c>
      <c r="X5" s="4" t="s">
        <v>35</v>
      </c>
      <c r="Y5" s="4" t="s">
        <v>45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28</v>
      </c>
      <c r="E6" s="4" t="s">
        <v>47</v>
      </c>
      <c r="F6" s="6">
        <v>45100</v>
      </c>
      <c r="G6" s="6">
        <v>45102</v>
      </c>
      <c r="H6" s="4">
        <v>1</v>
      </c>
      <c r="I6" s="4">
        <v>2</v>
      </c>
      <c r="J6" s="4">
        <v>2</v>
      </c>
      <c r="K6" s="4" t="s">
        <v>30</v>
      </c>
      <c r="L6" s="4">
        <v>4300</v>
      </c>
      <c r="M6" s="4">
        <v>4300</v>
      </c>
      <c r="N6" s="4" t="s">
        <v>48</v>
      </c>
      <c r="O6" s="4" t="s">
        <v>32</v>
      </c>
      <c r="P6" s="4" t="s">
        <v>33</v>
      </c>
      <c r="Q6" s="4">
        <v>0</v>
      </c>
      <c r="R6" s="7">
        <v>45050</v>
      </c>
      <c r="S6" s="6">
        <v>45108</v>
      </c>
      <c r="T6" s="4" t="s">
        <v>34</v>
      </c>
      <c r="U6" s="4">
        <v>4300</v>
      </c>
      <c r="V6" s="4">
        <v>0</v>
      </c>
      <c r="W6" s="4">
        <v>0</v>
      </c>
      <c r="X6" s="4" t="s">
        <v>35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45100</v>
      </c>
      <c r="G7" s="6">
        <v>45104</v>
      </c>
      <c r="H7" s="4">
        <v>1</v>
      </c>
      <c r="I7" s="4">
        <v>4</v>
      </c>
      <c r="J7" s="4">
        <v>4</v>
      </c>
      <c r="K7" s="4" t="s">
        <v>30</v>
      </c>
      <c r="L7" s="4">
        <v>1360</v>
      </c>
      <c r="M7" s="4">
        <v>1360</v>
      </c>
      <c r="N7" s="4" t="s">
        <v>51</v>
      </c>
      <c r="O7" s="4" t="s">
        <v>32</v>
      </c>
      <c r="P7" s="4" t="s">
        <v>33</v>
      </c>
      <c r="Q7" s="4">
        <v>0</v>
      </c>
      <c r="R7" s="7">
        <v>45055</v>
      </c>
      <c r="S7" s="6">
        <v>45108</v>
      </c>
      <c r="T7" s="4" t="s">
        <v>34</v>
      </c>
      <c r="U7" s="4">
        <v>1360</v>
      </c>
      <c r="V7" s="4">
        <v>0</v>
      </c>
      <c r="W7" s="4">
        <v>0</v>
      </c>
      <c r="X7" s="4" t="s">
        <v>35</v>
      </c>
      <c r="Y7" s="4" t="s">
        <v>52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42</v>
      </c>
      <c r="E8" s="4" t="s">
        <v>54</v>
      </c>
      <c r="F8" s="6">
        <v>45094</v>
      </c>
      <c r="G8" s="6">
        <v>45097</v>
      </c>
      <c r="H8" s="4">
        <v>1</v>
      </c>
      <c r="I8" s="4">
        <v>3</v>
      </c>
      <c r="J8" s="4">
        <v>3</v>
      </c>
      <c r="K8" s="4" t="s">
        <v>30</v>
      </c>
      <c r="L8" s="4">
        <v>11640</v>
      </c>
      <c r="M8" s="4">
        <v>11640</v>
      </c>
      <c r="N8" s="4" t="s">
        <v>55</v>
      </c>
      <c r="O8" s="4" t="s">
        <v>32</v>
      </c>
      <c r="P8" s="4" t="s">
        <v>33</v>
      </c>
      <c r="Q8" s="4">
        <v>0</v>
      </c>
      <c r="R8" s="7">
        <v>45060</v>
      </c>
      <c r="S8" s="6">
        <v>45108</v>
      </c>
      <c r="T8" s="4" t="s">
        <v>34</v>
      </c>
      <c r="U8" s="4">
        <v>11640</v>
      </c>
      <c r="V8" s="4">
        <v>0</v>
      </c>
      <c r="W8" s="4">
        <v>0</v>
      </c>
      <c r="X8" s="4" t="s">
        <v>35</v>
      </c>
      <c r="Y8" s="4" t="s">
        <v>56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42</v>
      </c>
      <c r="E9" s="4" t="s">
        <v>43</v>
      </c>
      <c r="F9" s="6">
        <v>45091</v>
      </c>
      <c r="G9" s="6">
        <v>45093</v>
      </c>
      <c r="H9" s="4">
        <v>1</v>
      </c>
      <c r="I9" s="4">
        <v>2</v>
      </c>
      <c r="J9" s="4">
        <v>2</v>
      </c>
      <c r="K9" s="4" t="s">
        <v>30</v>
      </c>
      <c r="L9" s="4">
        <v>5518</v>
      </c>
      <c r="M9" s="4">
        <v>5518</v>
      </c>
      <c r="N9" s="4" t="s">
        <v>58</v>
      </c>
      <c r="O9" s="4" t="s">
        <v>32</v>
      </c>
      <c r="P9" s="4" t="s">
        <v>33</v>
      </c>
      <c r="Q9" s="4">
        <v>0</v>
      </c>
      <c r="R9" s="7">
        <v>45063</v>
      </c>
      <c r="S9" s="6">
        <v>45108</v>
      </c>
      <c r="T9" s="4" t="s">
        <v>34</v>
      </c>
      <c r="U9" s="4">
        <v>5518</v>
      </c>
      <c r="V9" s="4">
        <v>0</v>
      </c>
      <c r="W9" s="4">
        <v>0</v>
      </c>
      <c r="X9" s="4" t="s">
        <v>35</v>
      </c>
      <c r="Y9" s="4" t="s">
        <v>59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42</v>
      </c>
      <c r="E10" s="4" t="s">
        <v>43</v>
      </c>
      <c r="F10" s="6">
        <v>45093</v>
      </c>
      <c r="G10" s="6">
        <v>45096</v>
      </c>
      <c r="H10" s="4">
        <v>1</v>
      </c>
      <c r="I10" s="4">
        <v>3</v>
      </c>
      <c r="J10" s="4">
        <v>3</v>
      </c>
      <c r="K10" s="4" t="s">
        <v>30</v>
      </c>
      <c r="L10" s="4">
        <v>8277</v>
      </c>
      <c r="M10" s="4">
        <v>8277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45065</v>
      </c>
      <c r="S10" s="6">
        <v>45108</v>
      </c>
      <c r="T10" s="4" t="s">
        <v>34</v>
      </c>
      <c r="U10" s="4">
        <v>8277</v>
      </c>
      <c r="V10" s="4">
        <v>0</v>
      </c>
      <c r="W10" s="4">
        <v>0</v>
      </c>
      <c r="X10" s="4" t="s">
        <v>35</v>
      </c>
      <c r="Y10" s="4" t="s">
        <v>62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38</v>
      </c>
      <c r="E11" s="4" t="s">
        <v>64</v>
      </c>
      <c r="F11" s="6">
        <v>45097</v>
      </c>
      <c r="G11" s="6">
        <v>45099</v>
      </c>
      <c r="H11" s="4">
        <v>1</v>
      </c>
      <c r="I11" s="4">
        <v>2</v>
      </c>
      <c r="J11" s="4">
        <v>2</v>
      </c>
      <c r="K11" s="4" t="s">
        <v>30</v>
      </c>
      <c r="L11" s="4">
        <v>700</v>
      </c>
      <c r="M11" s="4">
        <v>700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45069</v>
      </c>
      <c r="S11" s="6">
        <v>45108</v>
      </c>
      <c r="T11" s="4" t="s">
        <v>34</v>
      </c>
      <c r="U11" s="4">
        <v>700</v>
      </c>
      <c r="V11" s="4">
        <v>0</v>
      </c>
      <c r="W11" s="4">
        <v>0</v>
      </c>
      <c r="X11" s="4" t="s">
        <v>35</v>
      </c>
      <c r="Y11" s="4" t="s">
        <v>66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38</v>
      </c>
      <c r="E12" s="4" t="s">
        <v>64</v>
      </c>
      <c r="F12" s="6">
        <v>45097</v>
      </c>
      <c r="G12" s="6">
        <v>45099</v>
      </c>
      <c r="H12" s="4">
        <v>1</v>
      </c>
      <c r="I12" s="4">
        <v>2</v>
      </c>
      <c r="J12" s="4">
        <v>2</v>
      </c>
      <c r="K12" s="4" t="s">
        <v>30</v>
      </c>
      <c r="L12" s="4">
        <v>700</v>
      </c>
      <c r="M12" s="4">
        <v>700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45070</v>
      </c>
      <c r="S12" s="6">
        <v>45108</v>
      </c>
      <c r="T12" s="4" t="s">
        <v>34</v>
      </c>
      <c r="U12" s="4">
        <v>700</v>
      </c>
      <c r="V12" s="4">
        <v>0</v>
      </c>
      <c r="W12" s="4">
        <v>0</v>
      </c>
      <c r="X12" s="4" t="s">
        <v>35</v>
      </c>
      <c r="Y12" s="4" t="s">
        <v>69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38</v>
      </c>
      <c r="E13" s="4" t="s">
        <v>71</v>
      </c>
      <c r="F13" s="6">
        <v>45101</v>
      </c>
      <c r="G13" s="6">
        <v>45106</v>
      </c>
      <c r="H13" s="4">
        <v>1</v>
      </c>
      <c r="I13" s="4">
        <v>5</v>
      </c>
      <c r="J13" s="4">
        <v>5</v>
      </c>
      <c r="K13" s="4" t="s">
        <v>30</v>
      </c>
      <c r="L13" s="4">
        <v>2930</v>
      </c>
      <c r="M13" s="4">
        <v>2930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45071</v>
      </c>
      <c r="S13" s="6">
        <v>45108</v>
      </c>
      <c r="T13" s="4" t="s">
        <v>34</v>
      </c>
      <c r="U13" s="4">
        <v>2930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38</v>
      </c>
      <c r="E14" s="4" t="s">
        <v>64</v>
      </c>
      <c r="F14" s="6">
        <v>45098</v>
      </c>
      <c r="G14" s="6">
        <v>45100</v>
      </c>
      <c r="H14" s="4">
        <v>1</v>
      </c>
      <c r="I14" s="4">
        <v>2</v>
      </c>
      <c r="J14" s="4">
        <v>2</v>
      </c>
      <c r="K14" s="4" t="s">
        <v>30</v>
      </c>
      <c r="L14" s="4">
        <v>700</v>
      </c>
      <c r="M14" s="4">
        <v>700</v>
      </c>
      <c r="N14" s="4" t="s">
        <v>74</v>
      </c>
      <c r="O14" s="4" t="s">
        <v>32</v>
      </c>
      <c r="P14" s="4" t="s">
        <v>33</v>
      </c>
      <c r="Q14" s="4">
        <v>0</v>
      </c>
      <c r="R14" s="7">
        <v>45080</v>
      </c>
      <c r="S14" s="6">
        <v>45108</v>
      </c>
      <c r="T14" s="4" t="s">
        <v>34</v>
      </c>
      <c r="U14" s="4">
        <v>700</v>
      </c>
      <c r="V14" s="4">
        <v>0</v>
      </c>
      <c r="W14" s="4">
        <v>0</v>
      </c>
      <c r="X14" s="4" t="s">
        <v>35</v>
      </c>
      <c r="Y14" s="4" t="s">
        <v>75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28</v>
      </c>
      <c r="E15" s="4" t="s">
        <v>47</v>
      </c>
      <c r="F15" s="6">
        <v>45105</v>
      </c>
      <c r="G15" s="6">
        <v>45107</v>
      </c>
      <c r="H15" s="4">
        <v>1</v>
      </c>
      <c r="I15" s="4">
        <v>2</v>
      </c>
      <c r="J15" s="4">
        <v>2</v>
      </c>
      <c r="K15" s="4" t="s">
        <v>30</v>
      </c>
      <c r="L15" s="4">
        <v>4300</v>
      </c>
      <c r="M15" s="4">
        <v>4300</v>
      </c>
      <c r="N15" s="4" t="s">
        <v>77</v>
      </c>
      <c r="O15" s="4" t="s">
        <v>32</v>
      </c>
      <c r="P15" s="4" t="s">
        <v>33</v>
      </c>
      <c r="Q15" s="4">
        <v>0</v>
      </c>
      <c r="R15" s="7">
        <v>45081</v>
      </c>
      <c r="S15" s="6">
        <v>45108</v>
      </c>
      <c r="T15" s="4" t="s">
        <v>34</v>
      </c>
      <c r="U15" s="4">
        <v>4300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78</v>
      </c>
      <c r="B16" s="4" t="s">
        <v>26</v>
      </c>
      <c r="C16" s="4" t="s">
        <v>27</v>
      </c>
      <c r="D16" s="4" t="s">
        <v>28</v>
      </c>
      <c r="E16" s="4" t="s">
        <v>47</v>
      </c>
      <c r="F16" s="6">
        <v>45105</v>
      </c>
      <c r="G16" s="6">
        <v>45107</v>
      </c>
      <c r="H16" s="4">
        <v>1</v>
      </c>
      <c r="I16" s="4">
        <v>2</v>
      </c>
      <c r="J16" s="4">
        <v>2</v>
      </c>
      <c r="K16" s="4" t="s">
        <v>30</v>
      </c>
      <c r="L16" s="4">
        <v>4300</v>
      </c>
      <c r="M16" s="4">
        <v>4300</v>
      </c>
      <c r="N16" s="4" t="s">
        <v>79</v>
      </c>
      <c r="O16" s="4" t="s">
        <v>32</v>
      </c>
      <c r="P16" s="4" t="s">
        <v>33</v>
      </c>
      <c r="Q16" s="4">
        <v>0</v>
      </c>
      <c r="R16" s="7">
        <v>45082</v>
      </c>
      <c r="S16" s="6">
        <v>45108</v>
      </c>
      <c r="T16" s="4" t="s">
        <v>34</v>
      </c>
      <c r="U16" s="4">
        <v>4300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76</v>
      </c>
      <c r="B17" s="4" t="s">
        <v>26</v>
      </c>
      <c r="C17" s="4" t="s">
        <v>36</v>
      </c>
      <c r="D17" s="4" t="s">
        <v>28</v>
      </c>
      <c r="E17" s="4" t="s">
        <v>47</v>
      </c>
      <c r="F17" s="6">
        <v>45105</v>
      </c>
      <c r="G17" s="6">
        <v>45107</v>
      </c>
      <c r="H17" s="4">
        <v>1</v>
      </c>
      <c r="I17" s="4">
        <v>2</v>
      </c>
      <c r="J17" s="4">
        <v>2</v>
      </c>
      <c r="K17" s="4" t="s">
        <v>30</v>
      </c>
      <c r="L17" s="4">
        <v>-4300</v>
      </c>
      <c r="M17" s="4">
        <v>-4300</v>
      </c>
      <c r="N17" s="4" t="s">
        <v>77</v>
      </c>
      <c r="O17" s="4" t="s">
        <v>32</v>
      </c>
      <c r="P17" s="4" t="s">
        <v>33</v>
      </c>
      <c r="Q17" s="4">
        <v>0</v>
      </c>
      <c r="R17" s="7">
        <v>45081</v>
      </c>
      <c r="S17" s="6">
        <v>45108</v>
      </c>
      <c r="T17" s="4" t="s">
        <v>34</v>
      </c>
      <c r="U17" s="4">
        <v>-4300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78</v>
      </c>
      <c r="B18" s="4" t="s">
        <v>26</v>
      </c>
      <c r="C18" s="4" t="s">
        <v>36</v>
      </c>
      <c r="D18" s="4" t="s">
        <v>28</v>
      </c>
      <c r="E18" s="4" t="s">
        <v>47</v>
      </c>
      <c r="F18" s="6">
        <v>45105</v>
      </c>
      <c r="G18" s="6">
        <v>45107</v>
      </c>
      <c r="H18" s="4">
        <v>1</v>
      </c>
      <c r="I18" s="4">
        <v>2</v>
      </c>
      <c r="J18" s="4">
        <v>2</v>
      </c>
      <c r="K18" s="4" t="s">
        <v>30</v>
      </c>
      <c r="L18" s="4">
        <v>-4300</v>
      </c>
      <c r="M18" s="4">
        <v>-4300</v>
      </c>
      <c r="N18" s="4" t="s">
        <v>79</v>
      </c>
      <c r="O18" s="4" t="s">
        <v>32</v>
      </c>
      <c r="P18" s="4" t="s">
        <v>33</v>
      </c>
      <c r="Q18" s="4">
        <v>0</v>
      </c>
      <c r="R18" s="7">
        <v>45082</v>
      </c>
      <c r="S18" s="6">
        <v>45108</v>
      </c>
      <c r="T18" s="4" t="s">
        <v>34</v>
      </c>
      <c r="U18" s="4">
        <v>-4300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80</v>
      </c>
      <c r="B19" s="4" t="s">
        <v>26</v>
      </c>
      <c r="C19" s="4" t="s">
        <v>27</v>
      </c>
      <c r="D19" s="4" t="s">
        <v>38</v>
      </c>
      <c r="E19" s="4" t="s">
        <v>64</v>
      </c>
      <c r="F19" s="6">
        <v>45100</v>
      </c>
      <c r="G19" s="6">
        <v>45102</v>
      </c>
      <c r="H19" s="4">
        <v>1</v>
      </c>
      <c r="I19" s="4">
        <v>2</v>
      </c>
      <c r="J19" s="4">
        <v>2</v>
      </c>
      <c r="K19" s="4" t="s">
        <v>30</v>
      </c>
      <c r="L19" s="4">
        <v>700</v>
      </c>
      <c r="M19" s="4">
        <v>700</v>
      </c>
      <c r="N19" s="4" t="s">
        <v>81</v>
      </c>
      <c r="O19" s="4" t="s">
        <v>32</v>
      </c>
      <c r="P19" s="4" t="s">
        <v>33</v>
      </c>
      <c r="Q19" s="4">
        <v>0</v>
      </c>
      <c r="R19" s="7">
        <v>45088</v>
      </c>
      <c r="S19" s="6">
        <v>45108</v>
      </c>
      <c r="T19" s="4" t="s">
        <v>34</v>
      </c>
      <c r="U19" s="4">
        <v>700</v>
      </c>
      <c r="V19" s="4">
        <v>0</v>
      </c>
      <c r="W19" s="4">
        <v>0</v>
      </c>
      <c r="X19" s="4" t="s">
        <v>35</v>
      </c>
      <c r="Y19" s="4" t="s">
        <v>82</v>
      </c>
    </row>
    <row r="20" s="4" customFormat="1" spans="1:25">
      <c r="A20" s="4" t="s">
        <v>83</v>
      </c>
      <c r="B20" s="4" t="s">
        <v>26</v>
      </c>
      <c r="C20" s="4" t="s">
        <v>27</v>
      </c>
      <c r="D20" s="4" t="s">
        <v>38</v>
      </c>
      <c r="E20" s="4" t="s">
        <v>64</v>
      </c>
      <c r="F20" s="6">
        <v>45098</v>
      </c>
      <c r="G20" s="6">
        <v>45100</v>
      </c>
      <c r="H20" s="4">
        <v>1</v>
      </c>
      <c r="I20" s="4">
        <v>2</v>
      </c>
      <c r="J20" s="4">
        <v>2</v>
      </c>
      <c r="K20" s="4" t="s">
        <v>30</v>
      </c>
      <c r="L20" s="4">
        <v>700</v>
      </c>
      <c r="M20" s="4">
        <v>700</v>
      </c>
      <c r="N20" s="4" t="s">
        <v>84</v>
      </c>
      <c r="O20" s="4" t="s">
        <v>32</v>
      </c>
      <c r="P20" s="4" t="s">
        <v>33</v>
      </c>
      <c r="Q20" s="4">
        <v>0</v>
      </c>
      <c r="R20" s="7">
        <v>45092</v>
      </c>
      <c r="S20" s="6">
        <v>45108</v>
      </c>
      <c r="T20" s="4" t="s">
        <v>34</v>
      </c>
      <c r="U20" s="4">
        <v>700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85</v>
      </c>
      <c r="B21" s="4" t="s">
        <v>26</v>
      </c>
      <c r="C21" s="4" t="s">
        <v>27</v>
      </c>
      <c r="D21" s="4" t="s">
        <v>38</v>
      </c>
      <c r="E21" s="4" t="s">
        <v>64</v>
      </c>
      <c r="F21" s="6">
        <v>45098</v>
      </c>
      <c r="G21" s="6">
        <v>45100</v>
      </c>
      <c r="H21" s="4">
        <v>1</v>
      </c>
      <c r="I21" s="4">
        <v>2</v>
      </c>
      <c r="J21" s="4">
        <v>2</v>
      </c>
      <c r="K21" s="4" t="s">
        <v>30</v>
      </c>
      <c r="L21" s="4">
        <v>700</v>
      </c>
      <c r="M21" s="4">
        <v>700</v>
      </c>
      <c r="N21" s="4" t="s">
        <v>86</v>
      </c>
      <c r="O21" s="4" t="s">
        <v>32</v>
      </c>
      <c r="P21" s="4" t="s">
        <v>33</v>
      </c>
      <c r="Q21" s="4">
        <v>0</v>
      </c>
      <c r="R21" s="7">
        <v>45093</v>
      </c>
      <c r="S21" s="6">
        <v>45108</v>
      </c>
      <c r="T21" s="4" t="s">
        <v>34</v>
      </c>
      <c r="U21" s="4">
        <v>700</v>
      </c>
      <c r="V21" s="4">
        <v>0</v>
      </c>
      <c r="W21" s="4">
        <v>0</v>
      </c>
      <c r="X21" s="4" t="s">
        <v>35</v>
      </c>
      <c r="Y21" s="4" t="s">
        <v>87</v>
      </c>
    </row>
    <row r="22" s="4" customFormat="1" spans="1:25">
      <c r="A22" s="4" t="s">
        <v>88</v>
      </c>
      <c r="B22" s="4" t="s">
        <v>26</v>
      </c>
      <c r="C22" s="4" t="s">
        <v>27</v>
      </c>
      <c r="D22" s="4" t="s">
        <v>38</v>
      </c>
      <c r="E22" s="4" t="s">
        <v>64</v>
      </c>
      <c r="F22" s="6">
        <v>45105</v>
      </c>
      <c r="G22" s="6">
        <v>45107</v>
      </c>
      <c r="H22" s="4">
        <v>1</v>
      </c>
      <c r="I22" s="4">
        <v>2</v>
      </c>
      <c r="J22" s="4">
        <v>2</v>
      </c>
      <c r="K22" s="4" t="s">
        <v>30</v>
      </c>
      <c r="L22" s="4">
        <v>700</v>
      </c>
      <c r="M22" s="4">
        <v>700</v>
      </c>
      <c r="N22" s="4" t="s">
        <v>89</v>
      </c>
      <c r="O22" s="4" t="s">
        <v>32</v>
      </c>
      <c r="P22" s="4" t="s">
        <v>33</v>
      </c>
      <c r="Q22" s="4">
        <v>0</v>
      </c>
      <c r="R22" s="7">
        <v>45096.0000115741</v>
      </c>
      <c r="S22" s="6">
        <v>45108</v>
      </c>
      <c r="T22" s="4" t="s">
        <v>34</v>
      </c>
      <c r="U22" s="4">
        <v>700</v>
      </c>
      <c r="V22" s="4">
        <v>0</v>
      </c>
      <c r="W22" s="4">
        <v>0</v>
      </c>
      <c r="X22" s="4" t="s">
        <v>35</v>
      </c>
      <c r="Y22" s="4" t="s">
        <v>90</v>
      </c>
    </row>
    <row r="23" s="4" customFormat="1" spans="1:25">
      <c r="A23" s="4" t="s">
        <v>91</v>
      </c>
      <c r="B23" s="4" t="s">
        <v>26</v>
      </c>
      <c r="C23" s="4" t="s">
        <v>27</v>
      </c>
      <c r="D23" s="4" t="s">
        <v>38</v>
      </c>
      <c r="E23" s="4" t="s">
        <v>64</v>
      </c>
      <c r="F23" s="6">
        <v>45100</v>
      </c>
      <c r="G23" s="6">
        <v>45102</v>
      </c>
      <c r="H23" s="4">
        <v>1</v>
      </c>
      <c r="I23" s="4">
        <v>2</v>
      </c>
      <c r="J23" s="4">
        <v>2</v>
      </c>
      <c r="K23" s="4" t="s">
        <v>30</v>
      </c>
      <c r="L23" s="4">
        <v>700</v>
      </c>
      <c r="M23" s="4">
        <v>700</v>
      </c>
      <c r="N23" s="4" t="s">
        <v>92</v>
      </c>
      <c r="O23" s="4" t="s">
        <v>32</v>
      </c>
      <c r="P23" s="4" t="s">
        <v>33</v>
      </c>
      <c r="Q23" s="4">
        <v>0</v>
      </c>
      <c r="R23" s="7">
        <v>45096</v>
      </c>
      <c r="S23" s="6">
        <v>45108</v>
      </c>
      <c r="T23" s="4" t="s">
        <v>34</v>
      </c>
      <c r="U23" s="4">
        <v>700</v>
      </c>
      <c r="V23" s="4">
        <v>0</v>
      </c>
      <c r="W23" s="4">
        <v>0</v>
      </c>
      <c r="X23" s="4" t="s">
        <v>35</v>
      </c>
      <c r="Y23" s="4" t="s">
        <v>93</v>
      </c>
    </row>
    <row r="24" s="4" customFormat="1" spans="1:25">
      <c r="A24" s="4" t="s">
        <v>94</v>
      </c>
      <c r="B24" s="4" t="s">
        <v>26</v>
      </c>
      <c r="C24" s="4" t="s">
        <v>27</v>
      </c>
      <c r="D24" s="4" t="s">
        <v>38</v>
      </c>
      <c r="E24" s="4" t="s">
        <v>39</v>
      </c>
      <c r="F24" s="6">
        <v>45102</v>
      </c>
      <c r="G24" s="6">
        <v>45107</v>
      </c>
      <c r="H24" s="4">
        <v>1</v>
      </c>
      <c r="I24" s="4">
        <v>5</v>
      </c>
      <c r="J24" s="4">
        <v>5</v>
      </c>
      <c r="K24" s="4" t="s">
        <v>30</v>
      </c>
      <c r="L24" s="4">
        <v>1605</v>
      </c>
      <c r="M24" s="4">
        <v>1605</v>
      </c>
      <c r="N24" s="4" t="s">
        <v>95</v>
      </c>
      <c r="O24" s="4" t="s">
        <v>32</v>
      </c>
      <c r="P24" s="4" t="s">
        <v>33</v>
      </c>
      <c r="Q24" s="4">
        <v>0</v>
      </c>
      <c r="R24" s="7">
        <v>45097</v>
      </c>
      <c r="S24" s="6">
        <v>45108</v>
      </c>
      <c r="T24" s="4" t="s">
        <v>34</v>
      </c>
      <c r="U24" s="4">
        <v>1605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96</v>
      </c>
      <c r="B25" s="4" t="s">
        <v>26</v>
      </c>
      <c r="C25" s="4" t="s">
        <v>27</v>
      </c>
      <c r="D25" s="4" t="s">
        <v>28</v>
      </c>
      <c r="E25" s="4" t="s">
        <v>97</v>
      </c>
      <c r="F25" s="6">
        <v>45100</v>
      </c>
      <c r="G25" s="6">
        <v>45102</v>
      </c>
      <c r="H25" s="4">
        <v>1</v>
      </c>
      <c r="I25" s="4">
        <v>2</v>
      </c>
      <c r="J25" s="4">
        <v>2</v>
      </c>
      <c r="K25" s="4" t="s">
        <v>30</v>
      </c>
      <c r="L25" s="4">
        <v>4444</v>
      </c>
      <c r="M25" s="4">
        <v>4444</v>
      </c>
      <c r="N25" s="4" t="s">
        <v>98</v>
      </c>
      <c r="O25" s="4" t="s">
        <v>32</v>
      </c>
      <c r="P25" s="4" t="s">
        <v>33</v>
      </c>
      <c r="Q25" s="4">
        <v>0</v>
      </c>
      <c r="R25" s="7">
        <v>45097.0000115741</v>
      </c>
      <c r="S25" s="6">
        <v>45108</v>
      </c>
      <c r="T25" s="4" t="s">
        <v>34</v>
      </c>
      <c r="U25" s="4">
        <v>4444</v>
      </c>
      <c r="V25" s="4">
        <v>0</v>
      </c>
      <c r="W25" s="4">
        <v>0</v>
      </c>
      <c r="X25" s="4" t="s">
        <v>35</v>
      </c>
      <c r="Y25" s="4" t="s">
        <v>99</v>
      </c>
    </row>
    <row r="26" s="4" customFormat="1" spans="1:25">
      <c r="A26" s="4" t="s">
        <v>100</v>
      </c>
      <c r="B26" s="4" t="s">
        <v>26</v>
      </c>
      <c r="C26" s="4" t="s">
        <v>27</v>
      </c>
      <c r="D26" s="4" t="s">
        <v>38</v>
      </c>
      <c r="E26" s="4" t="s">
        <v>39</v>
      </c>
      <c r="F26" s="6">
        <v>45101</v>
      </c>
      <c r="G26" s="6">
        <v>45104</v>
      </c>
      <c r="H26" s="4">
        <v>1</v>
      </c>
      <c r="I26" s="4">
        <v>3</v>
      </c>
      <c r="J26" s="4">
        <v>3</v>
      </c>
      <c r="K26" s="4" t="s">
        <v>30</v>
      </c>
      <c r="L26" s="4">
        <v>963</v>
      </c>
      <c r="M26" s="4">
        <v>963</v>
      </c>
      <c r="N26" s="4" t="s">
        <v>101</v>
      </c>
      <c r="O26" s="4" t="s">
        <v>32</v>
      </c>
      <c r="P26" s="4" t="s">
        <v>33</v>
      </c>
      <c r="Q26" s="4">
        <v>0</v>
      </c>
      <c r="R26" s="7">
        <v>45097</v>
      </c>
      <c r="S26" s="6">
        <v>45108</v>
      </c>
      <c r="T26" s="4" t="s">
        <v>34</v>
      </c>
      <c r="U26" s="4">
        <v>963</v>
      </c>
      <c r="V26" s="4">
        <v>0</v>
      </c>
      <c r="W26" s="4">
        <v>0</v>
      </c>
      <c r="X26" s="4" t="s">
        <v>35</v>
      </c>
      <c r="Y26" s="4" t="s">
        <v>102</v>
      </c>
    </row>
    <row r="27" s="4" customFormat="1" spans="1:25">
      <c r="A27" s="4" t="s">
        <v>103</v>
      </c>
      <c r="B27" s="4" t="s">
        <v>26</v>
      </c>
      <c r="C27" s="4" t="s">
        <v>27</v>
      </c>
      <c r="D27" s="4" t="s">
        <v>104</v>
      </c>
      <c r="E27" s="4" t="s">
        <v>105</v>
      </c>
      <c r="F27" s="6">
        <v>45098</v>
      </c>
      <c r="G27" s="6">
        <v>45100</v>
      </c>
      <c r="H27" s="4">
        <v>1</v>
      </c>
      <c r="I27" s="4">
        <v>2</v>
      </c>
      <c r="J27" s="4">
        <v>2</v>
      </c>
      <c r="K27" s="4" t="s">
        <v>30</v>
      </c>
      <c r="L27" s="4">
        <v>1200</v>
      </c>
      <c r="M27" s="4">
        <v>1200</v>
      </c>
      <c r="N27" s="4" t="s">
        <v>106</v>
      </c>
      <c r="O27" s="4" t="s">
        <v>32</v>
      </c>
      <c r="P27" s="4" t="s">
        <v>33</v>
      </c>
      <c r="Q27" s="4">
        <v>0</v>
      </c>
      <c r="R27" s="7">
        <v>45098</v>
      </c>
      <c r="S27" s="6">
        <v>45108</v>
      </c>
      <c r="T27" s="4" t="s">
        <v>34</v>
      </c>
      <c r="U27" s="4">
        <v>1200</v>
      </c>
      <c r="V27" s="4">
        <v>0</v>
      </c>
      <c r="W27" s="4">
        <v>0</v>
      </c>
      <c r="X27" s="4" t="s">
        <v>35</v>
      </c>
      <c r="Y27" s="4" t="s">
        <v>107</v>
      </c>
    </row>
    <row r="28" s="4" customFormat="1" spans="1:25">
      <c r="A28" s="4" t="s">
        <v>108</v>
      </c>
      <c r="B28" s="4" t="s">
        <v>26</v>
      </c>
      <c r="C28" s="4" t="s">
        <v>27</v>
      </c>
      <c r="D28" s="4" t="s">
        <v>38</v>
      </c>
      <c r="E28" s="4" t="s">
        <v>64</v>
      </c>
      <c r="F28" s="6">
        <v>45105</v>
      </c>
      <c r="G28" s="6">
        <v>45107</v>
      </c>
      <c r="H28" s="4">
        <v>1</v>
      </c>
      <c r="I28" s="4">
        <v>2</v>
      </c>
      <c r="J28" s="4">
        <v>2</v>
      </c>
      <c r="K28" s="4" t="s">
        <v>30</v>
      </c>
      <c r="L28" s="4">
        <v>700</v>
      </c>
      <c r="M28" s="4">
        <v>700</v>
      </c>
      <c r="N28" s="4" t="s">
        <v>109</v>
      </c>
      <c r="O28" s="4" t="s">
        <v>32</v>
      </c>
      <c r="P28" s="4" t="s">
        <v>33</v>
      </c>
      <c r="Q28" s="4">
        <v>0</v>
      </c>
      <c r="R28" s="7">
        <v>45098</v>
      </c>
      <c r="S28" s="6">
        <v>45108</v>
      </c>
      <c r="T28" s="4" t="s">
        <v>34</v>
      </c>
      <c r="U28" s="4">
        <v>700</v>
      </c>
      <c r="V28" s="4">
        <v>0</v>
      </c>
      <c r="W28" s="4">
        <v>0</v>
      </c>
      <c r="X28" s="4" t="s">
        <v>35</v>
      </c>
      <c r="Y28" s="4" t="s">
        <v>110</v>
      </c>
    </row>
    <row r="29" s="4" customFormat="1" spans="1:25">
      <c r="A29" s="4" t="s">
        <v>111</v>
      </c>
      <c r="B29" s="4" t="s">
        <v>26</v>
      </c>
      <c r="C29" s="4" t="s">
        <v>27</v>
      </c>
      <c r="D29" s="4" t="s">
        <v>104</v>
      </c>
      <c r="E29" s="4" t="s">
        <v>105</v>
      </c>
      <c r="F29" s="6">
        <v>45104</v>
      </c>
      <c r="G29" s="6">
        <v>45106</v>
      </c>
      <c r="H29" s="4">
        <v>1</v>
      </c>
      <c r="I29" s="4">
        <v>2</v>
      </c>
      <c r="J29" s="4">
        <v>2</v>
      </c>
      <c r="K29" s="4" t="s">
        <v>30</v>
      </c>
      <c r="L29" s="4">
        <v>1200</v>
      </c>
      <c r="M29" s="4">
        <v>1200</v>
      </c>
      <c r="N29" s="4" t="s">
        <v>112</v>
      </c>
      <c r="O29" s="4" t="s">
        <v>32</v>
      </c>
      <c r="P29" s="4" t="s">
        <v>33</v>
      </c>
      <c r="Q29" s="4">
        <v>0</v>
      </c>
      <c r="R29" s="7">
        <v>45104.0000115741</v>
      </c>
      <c r="S29" s="6">
        <v>45108</v>
      </c>
      <c r="T29" s="4" t="s">
        <v>34</v>
      </c>
      <c r="U29" s="4">
        <v>1200</v>
      </c>
      <c r="V29" s="4">
        <v>0</v>
      </c>
      <c r="W29" s="4">
        <v>0</v>
      </c>
      <c r="X29" s="4" t="s">
        <v>35</v>
      </c>
      <c r="Y2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topLeftCell="A8" workbookViewId="0">
      <selection activeCell="D32" sqref="D32"/>
    </sheetView>
  </sheetViews>
  <sheetFormatPr defaultColWidth="10" defaultRowHeight="14.4"/>
  <cols>
    <col min="1" max="1" width="12.8888888888889" style="4"/>
    <col min="2" max="3" width="10.7777777777778" style="4"/>
    <col min="4" max="16384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113</v>
      </c>
    </row>
    <row r="2" s="4" customFormat="1" hidden="1" spans="1:9">
      <c r="A2" s="5">
        <v>23474196253</v>
      </c>
      <c r="B2" s="6">
        <v>45097</v>
      </c>
      <c r="C2" s="6">
        <v>45101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999223891374215</v>
      </c>
      <c r="B3" s="6">
        <v>45096</v>
      </c>
      <c r="C3" s="6">
        <v>45099</v>
      </c>
      <c r="D3" s="4">
        <v>2082</v>
      </c>
      <c r="E3" s="4" t="str">
        <f>VLOOKUP(A3,HOP!A:L,12,0)</f>
        <v>2082.00</v>
      </c>
      <c r="F3" s="4" t="str">
        <f>VLOOKUP(A3,HOP!A:C,3,0)</f>
        <v>3299870</v>
      </c>
      <c r="G3" s="4">
        <f t="shared" ref="G3:G26" si="0">D3-E3</f>
        <v>0</v>
      </c>
      <c r="H3" s="4" t="str">
        <f t="shared" ref="H3:H26" si="1">$H$1&amp;F3</f>
        <v>,3299870</v>
      </c>
      <c r="I3" s="4" t="str">
        <f>VLOOKUP(A3,HOP!A:U,21,0)</f>
        <v>直采</v>
      </c>
    </row>
    <row r="4" s="4" customFormat="1" spans="1:9">
      <c r="A4" s="5">
        <v>999223985080944</v>
      </c>
      <c r="B4" s="6">
        <v>45101</v>
      </c>
      <c r="C4" s="6">
        <v>45103</v>
      </c>
      <c r="D4" s="4">
        <v>5518</v>
      </c>
      <c r="E4" s="4" t="str">
        <f>VLOOKUP(A4,HOP!A:L,12,0)</f>
        <v>5518.00</v>
      </c>
      <c r="F4" s="4" t="str">
        <f>VLOOKUP(A4,HOP!A:C,3,0)</f>
        <v>3320725</v>
      </c>
      <c r="G4" s="4">
        <f t="shared" si="0"/>
        <v>0</v>
      </c>
      <c r="H4" s="4" t="str">
        <f t="shared" si="1"/>
        <v>,3320725</v>
      </c>
      <c r="I4" s="4" t="str">
        <f>VLOOKUP(A4,HOP!A:U,21,0)</f>
        <v>直采</v>
      </c>
    </row>
    <row r="5" s="4" customFormat="1" spans="1:9">
      <c r="A5" s="5">
        <v>999224001440476</v>
      </c>
      <c r="B5" s="6">
        <v>45100</v>
      </c>
      <c r="C5" s="6">
        <v>45102</v>
      </c>
      <c r="D5" s="4">
        <v>4300</v>
      </c>
      <c r="E5" s="4" t="str">
        <f>VLOOKUP(A5,HOP!A:L,12,0)</f>
        <v>4300.00</v>
      </c>
      <c r="F5" s="4" t="str">
        <f>VLOOKUP(A5,HOP!A:C,3,0)</f>
        <v>3326304</v>
      </c>
      <c r="G5" s="4">
        <f t="shared" si="0"/>
        <v>0</v>
      </c>
      <c r="H5" s="4" t="str">
        <f t="shared" si="1"/>
        <v>,3326304</v>
      </c>
      <c r="I5" s="4" t="str">
        <f>VLOOKUP(A5,HOP!A:U,21,0)</f>
        <v>直采</v>
      </c>
    </row>
    <row r="6" s="4" customFormat="1" spans="1:9">
      <c r="A6" s="5">
        <v>999224072574262</v>
      </c>
      <c r="B6" s="6">
        <v>45100</v>
      </c>
      <c r="C6" s="6">
        <v>45104</v>
      </c>
      <c r="D6" s="4">
        <v>1360</v>
      </c>
      <c r="E6" s="4" t="str">
        <f>VLOOKUP(A6,HOP!A:L,12,0)</f>
        <v>1360.00</v>
      </c>
      <c r="F6" s="4" t="str">
        <f>VLOOKUP(A6,HOP!A:C,3,0)</f>
        <v>3347036</v>
      </c>
      <c r="G6" s="4">
        <f t="shared" si="0"/>
        <v>0</v>
      </c>
      <c r="H6" s="4" t="str">
        <f t="shared" si="1"/>
        <v>,3347036</v>
      </c>
      <c r="I6" s="4" t="str">
        <f>VLOOKUP(A6,HOP!A:U,21,0)</f>
        <v>直采</v>
      </c>
    </row>
    <row r="7" s="4" customFormat="1" spans="1:9">
      <c r="A7" s="5">
        <v>999224136989521</v>
      </c>
      <c r="B7" s="6">
        <v>45094</v>
      </c>
      <c r="C7" s="6">
        <v>45097</v>
      </c>
      <c r="D7" s="4">
        <v>11640</v>
      </c>
      <c r="E7" s="4" t="str">
        <f>VLOOKUP(A7,HOP!A:L,12,0)</f>
        <v>11640.00</v>
      </c>
      <c r="F7" s="4" t="str">
        <f>VLOOKUP(A7,HOP!A:C,3,0)</f>
        <v>3369534</v>
      </c>
      <c r="G7" s="4">
        <f t="shared" si="0"/>
        <v>0</v>
      </c>
      <c r="H7" s="4" t="str">
        <f t="shared" si="1"/>
        <v>,3369534</v>
      </c>
      <c r="I7" s="4" t="str">
        <f>VLOOKUP(A7,HOP!A:U,21,0)</f>
        <v>直采</v>
      </c>
    </row>
    <row r="8" s="4" customFormat="1" spans="1:9">
      <c r="A8" s="5">
        <v>999224254894594</v>
      </c>
      <c r="B8" s="6">
        <v>45091</v>
      </c>
      <c r="C8" s="6">
        <v>45093</v>
      </c>
      <c r="D8" s="4">
        <v>5518</v>
      </c>
      <c r="E8" s="4" t="str">
        <f>VLOOKUP(A8,HOP!A:L,12,0)</f>
        <v>5518.00</v>
      </c>
      <c r="F8" s="4" t="str">
        <f>VLOOKUP(A8,HOP!A:C,3,0)</f>
        <v>3386008</v>
      </c>
      <c r="G8" s="4">
        <f t="shared" si="0"/>
        <v>0</v>
      </c>
      <c r="H8" s="4" t="str">
        <f t="shared" si="1"/>
        <v>,3386008</v>
      </c>
      <c r="I8" s="4" t="str">
        <f>VLOOKUP(A8,HOP!A:U,21,0)</f>
        <v>直采</v>
      </c>
    </row>
    <row r="9" s="4" customFormat="1" spans="1:9">
      <c r="A9" s="5">
        <v>999224292976086</v>
      </c>
      <c r="B9" s="6">
        <v>45093</v>
      </c>
      <c r="C9" s="6">
        <v>45096</v>
      </c>
      <c r="D9" s="4">
        <v>8277</v>
      </c>
      <c r="E9" s="4" t="str">
        <f>VLOOKUP(A9,HOP!A:L,12,0)</f>
        <v>8277.00</v>
      </c>
      <c r="F9" s="4" t="str">
        <f>VLOOKUP(A9,HOP!A:C,3,0)</f>
        <v>3395476</v>
      </c>
      <c r="G9" s="4">
        <f t="shared" si="0"/>
        <v>0</v>
      </c>
      <c r="H9" s="4" t="str">
        <f t="shared" si="1"/>
        <v>,3395476</v>
      </c>
      <c r="I9" s="4" t="str">
        <f>VLOOKUP(A9,HOP!A:U,21,0)</f>
        <v>直采</v>
      </c>
    </row>
    <row r="10" s="4" customFormat="1" spans="1:9">
      <c r="A10" s="5">
        <v>999224362555061</v>
      </c>
      <c r="B10" s="6">
        <v>45097</v>
      </c>
      <c r="C10" s="6">
        <v>45099</v>
      </c>
      <c r="D10" s="4">
        <v>700</v>
      </c>
      <c r="E10" s="4" t="str">
        <f>VLOOKUP(A10,HOP!A:L,12,0)</f>
        <v>700.00</v>
      </c>
      <c r="F10" s="4" t="str">
        <f>VLOOKUP(A10,HOP!A:C,3,0)</f>
        <v>3409432</v>
      </c>
      <c r="G10" s="4">
        <f t="shared" si="0"/>
        <v>0</v>
      </c>
      <c r="H10" s="4" t="str">
        <f t="shared" si="1"/>
        <v>,3409432</v>
      </c>
      <c r="I10" s="4" t="str">
        <f>VLOOKUP(A10,HOP!A:U,21,0)</f>
        <v>直采</v>
      </c>
    </row>
    <row r="11" s="4" customFormat="1" spans="1:9">
      <c r="A11" s="5">
        <v>999224378562529</v>
      </c>
      <c r="B11" s="6">
        <v>45097</v>
      </c>
      <c r="C11" s="6">
        <v>45099</v>
      </c>
      <c r="D11" s="4">
        <v>700</v>
      </c>
      <c r="E11" s="4" t="str">
        <f>VLOOKUP(A11,HOP!A:L,12,0)</f>
        <v>700.00</v>
      </c>
      <c r="F11" s="4" t="str">
        <f>VLOOKUP(A11,HOP!A:C,3,0)</f>
        <v>3413835</v>
      </c>
      <c r="G11" s="4">
        <f t="shared" si="0"/>
        <v>0</v>
      </c>
      <c r="H11" s="4" t="str">
        <f t="shared" si="1"/>
        <v>,3413835</v>
      </c>
      <c r="I11" s="4" t="str">
        <f>VLOOKUP(A11,HOP!A:U,21,0)</f>
        <v>直采</v>
      </c>
    </row>
    <row r="12" s="4" customFormat="1" spans="1:9">
      <c r="A12" s="5">
        <v>999224394089199</v>
      </c>
      <c r="B12" s="6">
        <v>45101</v>
      </c>
      <c r="C12" s="6">
        <v>45106</v>
      </c>
      <c r="D12" s="4">
        <v>2930</v>
      </c>
      <c r="E12" s="4" t="str">
        <f>VLOOKUP(A12,HOP!A:L,12,0)</f>
        <v>2930.00</v>
      </c>
      <c r="F12" s="4" t="str">
        <f>VLOOKUP(A12,HOP!A:C,3,0)</f>
        <v>3417863</v>
      </c>
      <c r="G12" s="4">
        <f t="shared" si="0"/>
        <v>0</v>
      </c>
      <c r="H12" s="4" t="str">
        <f t="shared" si="1"/>
        <v>,3417863</v>
      </c>
      <c r="I12" s="4" t="str">
        <f>VLOOKUP(A12,HOP!A:U,21,0)</f>
        <v>直采</v>
      </c>
    </row>
    <row r="13" s="4" customFormat="1" spans="1:9">
      <c r="A13" s="5">
        <v>999224571547642</v>
      </c>
      <c r="B13" s="6">
        <v>45098</v>
      </c>
      <c r="C13" s="6">
        <v>45100</v>
      </c>
      <c r="D13" s="4">
        <v>700</v>
      </c>
      <c r="E13" s="4" t="str">
        <f>VLOOKUP(A13,HOP!A:L,12,0)</f>
        <v>700.00</v>
      </c>
      <c r="F13" s="4" t="str">
        <f>VLOOKUP(A13,HOP!A:C,3,0)</f>
        <v>3455046</v>
      </c>
      <c r="G13" s="4">
        <f t="shared" si="0"/>
        <v>0</v>
      </c>
      <c r="H13" s="4" t="str">
        <f t="shared" si="1"/>
        <v>,3455046</v>
      </c>
      <c r="I13" s="4" t="str">
        <f>VLOOKUP(A13,HOP!A:U,21,0)</f>
        <v>直采</v>
      </c>
    </row>
    <row r="14" s="4" customFormat="1" hidden="1" spans="1:9">
      <c r="A14" s="5">
        <v>999224600377619</v>
      </c>
      <c r="B14" s="6">
        <v>45105</v>
      </c>
      <c r="C14" s="6">
        <v>45107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999224607612114</v>
      </c>
      <c r="B15" s="6">
        <v>45105</v>
      </c>
      <c r="C15" s="6">
        <v>45107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999224720164552</v>
      </c>
      <c r="B16" s="6">
        <v>45100</v>
      </c>
      <c r="C16" s="6">
        <v>45102</v>
      </c>
      <c r="D16" s="4">
        <v>700</v>
      </c>
      <c r="E16" s="4" t="str">
        <f>VLOOKUP(A16,HOP!A:L,12,0)</f>
        <v>700.00</v>
      </c>
      <c r="F16" s="4" t="str">
        <f>VLOOKUP(A16,HOP!A:C,3,0)</f>
        <v>3491192</v>
      </c>
      <c r="G16" s="4">
        <f t="shared" si="0"/>
        <v>0</v>
      </c>
      <c r="H16" s="4" t="str">
        <f t="shared" si="1"/>
        <v>,3491192</v>
      </c>
      <c r="I16" s="4" t="str">
        <f>VLOOKUP(A16,HOP!A:U,21,0)</f>
        <v>直采</v>
      </c>
    </row>
    <row r="17" s="4" customFormat="1" spans="1:9">
      <c r="A17" s="5">
        <v>999224792841287</v>
      </c>
      <c r="B17" s="6">
        <v>45098</v>
      </c>
      <c r="C17" s="6">
        <v>45100</v>
      </c>
      <c r="D17" s="4">
        <v>700</v>
      </c>
      <c r="E17" s="4" t="str">
        <f>VLOOKUP(A17,HOP!A:L,12,0)</f>
        <v>700.00</v>
      </c>
      <c r="F17" s="4" t="str">
        <f>VLOOKUP(A17,HOP!A:C,3,0)</f>
        <v>3509046</v>
      </c>
      <c r="G17" s="4">
        <f t="shared" si="0"/>
        <v>0</v>
      </c>
      <c r="H17" s="4" t="str">
        <f t="shared" si="1"/>
        <v>,3509046</v>
      </c>
      <c r="I17" s="4" t="str">
        <f>VLOOKUP(A17,HOP!A:U,21,0)</f>
        <v>直采</v>
      </c>
    </row>
    <row r="18" s="4" customFormat="1" spans="1:9">
      <c r="A18" s="5">
        <v>999224802719381</v>
      </c>
      <c r="B18" s="6">
        <v>45098</v>
      </c>
      <c r="C18" s="6">
        <v>45100</v>
      </c>
      <c r="D18" s="4">
        <v>700</v>
      </c>
      <c r="E18" s="4" t="str">
        <f>VLOOKUP(A18,HOP!A:L,12,0)</f>
        <v>700.00</v>
      </c>
      <c r="F18" s="4" t="str">
        <f>VLOOKUP(A18,HOP!A:C,3,0)</f>
        <v>3511514</v>
      </c>
      <c r="G18" s="4">
        <f t="shared" si="0"/>
        <v>0</v>
      </c>
      <c r="H18" s="4" t="str">
        <f t="shared" si="1"/>
        <v>,3511514</v>
      </c>
      <c r="I18" s="4" t="str">
        <f>VLOOKUP(A18,HOP!A:U,21,0)</f>
        <v>直采</v>
      </c>
    </row>
    <row r="19" s="4" customFormat="1" spans="1:9">
      <c r="A19" s="5">
        <v>999224850721635</v>
      </c>
      <c r="B19" s="6">
        <v>45105</v>
      </c>
      <c r="C19" s="6">
        <v>45107</v>
      </c>
      <c r="D19" s="4">
        <v>700</v>
      </c>
      <c r="E19" s="4" t="str">
        <f>VLOOKUP(A19,HOP!A:L,12,0)</f>
        <v>700.00</v>
      </c>
      <c r="F19" s="4" t="str">
        <f>VLOOKUP(A19,HOP!A:C,3,0)</f>
        <v>3524439</v>
      </c>
      <c r="G19" s="4">
        <f t="shared" si="0"/>
        <v>0</v>
      </c>
      <c r="H19" s="4" t="str">
        <f t="shared" si="1"/>
        <v>,3524439</v>
      </c>
      <c r="I19" s="4" t="str">
        <f>VLOOKUP(A19,HOP!A:U,21,0)</f>
        <v>直采</v>
      </c>
    </row>
    <row r="20" s="4" customFormat="1" spans="1:9">
      <c r="A20" s="5">
        <v>999224856889353</v>
      </c>
      <c r="B20" s="6">
        <v>45100</v>
      </c>
      <c r="C20" s="6">
        <v>45102</v>
      </c>
      <c r="D20" s="4">
        <v>700</v>
      </c>
      <c r="E20" s="4" t="str">
        <f>VLOOKUP(A20,HOP!A:L,12,0)</f>
        <v>700.00</v>
      </c>
      <c r="F20" s="4" t="str">
        <f>VLOOKUP(A20,HOP!A:C,3,0)</f>
        <v>3526873</v>
      </c>
      <c r="G20" s="4">
        <f t="shared" si="0"/>
        <v>0</v>
      </c>
      <c r="H20" s="4" t="str">
        <f t="shared" si="1"/>
        <v>,3526873</v>
      </c>
      <c r="I20" s="4" t="str">
        <f>VLOOKUP(A20,HOP!A:U,21,0)</f>
        <v>直采</v>
      </c>
    </row>
    <row r="21" s="4" customFormat="1" spans="1:9">
      <c r="A21" s="5">
        <v>999224857899608</v>
      </c>
      <c r="B21" s="6">
        <v>45102</v>
      </c>
      <c r="C21" s="6">
        <v>45107</v>
      </c>
      <c r="D21" s="4">
        <v>1605</v>
      </c>
      <c r="E21" s="4" t="str">
        <f>VLOOKUP(A21,HOP!A:L,12,0)</f>
        <v>1605.00</v>
      </c>
      <c r="F21" s="4" t="str">
        <f>VLOOKUP(A21,HOP!A:C,3,0)</f>
        <v>3527529</v>
      </c>
      <c r="G21" s="4">
        <f t="shared" si="0"/>
        <v>0</v>
      </c>
      <c r="H21" s="4" t="str">
        <f t="shared" si="1"/>
        <v>,3527529</v>
      </c>
      <c r="I21" s="4" t="str">
        <f>VLOOKUP(A21,HOP!A:U,21,0)</f>
        <v>直采</v>
      </c>
    </row>
    <row r="22" s="4" customFormat="1" spans="1:9">
      <c r="A22" s="5">
        <v>999224867800945</v>
      </c>
      <c r="B22" s="6">
        <v>45100</v>
      </c>
      <c r="C22" s="6">
        <v>45102</v>
      </c>
      <c r="D22" s="4">
        <v>4444</v>
      </c>
      <c r="E22" s="4" t="str">
        <f>VLOOKUP(A22,HOP!A:L,12,0)</f>
        <v>4444.00</v>
      </c>
      <c r="F22" s="4" t="str">
        <f>VLOOKUP(A22,HOP!A:C,3,0)</f>
        <v>3528477</v>
      </c>
      <c r="G22" s="4">
        <f t="shared" si="0"/>
        <v>0</v>
      </c>
      <c r="H22" s="4" t="str">
        <f t="shared" si="1"/>
        <v>,3528477</v>
      </c>
      <c r="I22" s="4" t="str">
        <f>VLOOKUP(A22,HOP!A:U,21,0)</f>
        <v>直采</v>
      </c>
    </row>
    <row r="23" s="4" customFormat="1" spans="1:9">
      <c r="A23" s="5">
        <v>999224877059143</v>
      </c>
      <c r="B23" s="6">
        <v>45101</v>
      </c>
      <c r="C23" s="6">
        <v>45104</v>
      </c>
      <c r="D23" s="4">
        <v>963</v>
      </c>
      <c r="E23" s="4" t="str">
        <f>VLOOKUP(A23,HOP!A:L,12,0)</f>
        <v>963.00</v>
      </c>
      <c r="F23" s="4" t="str">
        <f>VLOOKUP(A23,HOP!A:C,3,0)</f>
        <v>3531178</v>
      </c>
      <c r="G23" s="4">
        <f t="shared" si="0"/>
        <v>0</v>
      </c>
      <c r="H23" s="4" t="str">
        <f t="shared" si="1"/>
        <v>,3531178</v>
      </c>
      <c r="I23" s="4" t="str">
        <f>VLOOKUP(A23,HOP!A:U,21,0)</f>
        <v>直采</v>
      </c>
    </row>
    <row r="24" s="4" customFormat="1" spans="1:9">
      <c r="A24" s="5">
        <v>999224879113736</v>
      </c>
      <c r="B24" s="6">
        <v>45098</v>
      </c>
      <c r="C24" s="6">
        <v>45100</v>
      </c>
      <c r="D24" s="4">
        <v>1200</v>
      </c>
      <c r="E24" s="4" t="str">
        <f>VLOOKUP(A24,HOP!A:L,12,0)</f>
        <v>1200.00</v>
      </c>
      <c r="F24" s="4" t="str">
        <f>VLOOKUP(A24,HOP!A:C,3,0)</f>
        <v>3531887</v>
      </c>
      <c r="G24" s="4">
        <f t="shared" si="0"/>
        <v>0</v>
      </c>
      <c r="H24" s="4" t="str">
        <f t="shared" si="1"/>
        <v>,3531887</v>
      </c>
      <c r="I24" s="4" t="str">
        <f>VLOOKUP(A24,HOP!A:U,21,0)</f>
        <v>直采</v>
      </c>
    </row>
    <row r="25" s="4" customFormat="1" spans="1:9">
      <c r="A25" s="5">
        <v>999224886134908</v>
      </c>
      <c r="B25" s="6">
        <v>45105</v>
      </c>
      <c r="C25" s="6">
        <v>45107</v>
      </c>
      <c r="D25" s="4">
        <v>700</v>
      </c>
      <c r="E25" s="4" t="str">
        <f>VLOOKUP(A25,HOP!A:L,12,0)</f>
        <v>700.00</v>
      </c>
      <c r="F25" s="4" t="str">
        <f>VLOOKUP(A25,HOP!A:C,3,0)</f>
        <v>3533373</v>
      </c>
      <c r="G25" s="4">
        <f t="shared" si="0"/>
        <v>0</v>
      </c>
      <c r="H25" s="4" t="str">
        <f t="shared" si="1"/>
        <v>,3533373</v>
      </c>
      <c r="I25" s="4" t="str">
        <f>VLOOKUP(A25,HOP!A:U,21,0)</f>
        <v>直采</v>
      </c>
    </row>
    <row r="26" s="4" customFormat="1" spans="1:9">
      <c r="A26" s="5">
        <v>999224977352228</v>
      </c>
      <c r="B26" s="6">
        <v>45104</v>
      </c>
      <c r="C26" s="6">
        <v>45106</v>
      </c>
      <c r="D26" s="4">
        <v>1200</v>
      </c>
      <c r="E26" s="4" t="str">
        <f>VLOOKUP(A26,HOP!A:L,12,0)</f>
        <v>1200.00</v>
      </c>
      <c r="F26" s="4" t="str">
        <f>VLOOKUP(A26,HOP!A:C,3,0)</f>
        <v>3558553</v>
      </c>
      <c r="G26" s="4">
        <f t="shared" si="0"/>
        <v>0</v>
      </c>
      <c r="H26" s="4" t="str">
        <f t="shared" si="1"/>
        <v>,3558553</v>
      </c>
      <c r="I26" s="4" t="str">
        <f>VLOOKUP(A26,HOP!A:U,21,0)</f>
        <v>直采</v>
      </c>
    </row>
    <row r="28" spans="4:4">
      <c r="D28" s="4">
        <f>SUM(D2:D27)</f>
        <v>57337</v>
      </c>
    </row>
    <row r="29" spans="4:4">
      <c r="D29" s="4" t="s">
        <v>114</v>
      </c>
    </row>
    <row r="31" spans="1:3">
      <c r="A31" s="4" t="s">
        <v>115</v>
      </c>
      <c r="B31" s="4">
        <v>57337</v>
      </c>
      <c r="C31" s="4">
        <v>61801.46</v>
      </c>
    </row>
    <row r="32" spans="1:1">
      <c r="A32" s="4" t="s">
        <v>116</v>
      </c>
    </row>
    <row r="33" spans="1:1">
      <c r="A33" s="4" t="s">
        <v>117</v>
      </c>
    </row>
  </sheetData>
  <autoFilter ref="A1:X26">
    <filterColumn colId="3">
      <filters>
        <filter val="700"/>
        <filter val="1200"/>
        <filter val="1360"/>
        <filter val="2930"/>
        <filter val="4300"/>
        <filter val="11640"/>
        <filter val="2082"/>
        <filter val="963"/>
        <filter val="4444"/>
        <filter val="1605"/>
        <filter val="8277"/>
        <filter val="55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D28" sqref="D28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118</v>
      </c>
      <c r="B1" s="2" t="s">
        <v>119</v>
      </c>
      <c r="C1" s="2" t="s">
        <v>120</v>
      </c>
      <c r="D1" s="2" t="s">
        <v>121</v>
      </c>
      <c r="E1" s="2" t="s">
        <v>13</v>
      </c>
      <c r="F1" s="2" t="s">
        <v>5</v>
      </c>
      <c r="G1" s="2" t="s">
        <v>6</v>
      </c>
      <c r="H1" s="2" t="s">
        <v>122</v>
      </c>
      <c r="I1" s="2" t="s">
        <v>123</v>
      </c>
      <c r="J1" s="2" t="s">
        <v>124</v>
      </c>
      <c r="K1" s="2" t="s">
        <v>125</v>
      </c>
      <c r="L1" s="2" t="s">
        <v>126</v>
      </c>
      <c r="M1" s="2" t="s">
        <v>127</v>
      </c>
      <c r="N1" s="2" t="s">
        <v>128</v>
      </c>
      <c r="O1" s="2" t="s">
        <v>129</v>
      </c>
      <c r="P1" s="2" t="s">
        <v>130</v>
      </c>
      <c r="Q1" s="2" t="s">
        <v>131</v>
      </c>
      <c r="R1" s="2" t="s">
        <v>132</v>
      </c>
      <c r="S1" s="2" t="s">
        <v>133</v>
      </c>
      <c r="T1" s="2" t="s">
        <v>134</v>
      </c>
      <c r="U1" s="2" t="s">
        <v>135</v>
      </c>
      <c r="V1" s="2" t="s">
        <v>136</v>
      </c>
    </row>
    <row r="2" s="1" customFormat="1" spans="1:22">
      <c r="A2" s="3">
        <v>999224977352228</v>
      </c>
      <c r="B2" s="1" t="s">
        <v>137</v>
      </c>
      <c r="C2" s="1" t="s">
        <v>138</v>
      </c>
      <c r="D2" s="1" t="s">
        <v>139</v>
      </c>
      <c r="E2" s="1" t="s">
        <v>112</v>
      </c>
      <c r="F2" s="1" t="s">
        <v>137</v>
      </c>
      <c r="G2" s="1" t="s">
        <v>140</v>
      </c>
      <c r="H2" s="1" t="s">
        <v>141</v>
      </c>
      <c r="I2" s="1" t="s">
        <v>142</v>
      </c>
      <c r="J2" s="1" t="s">
        <v>143</v>
      </c>
      <c r="K2" s="1" t="s">
        <v>142</v>
      </c>
      <c r="L2" s="1" t="s">
        <v>142</v>
      </c>
      <c r="M2" s="1" t="s">
        <v>144</v>
      </c>
      <c r="N2" s="1" t="s">
        <v>144</v>
      </c>
      <c r="O2" s="1" t="s">
        <v>145</v>
      </c>
      <c r="P2" s="1" t="s">
        <v>146</v>
      </c>
      <c r="Q2" s="1" t="s">
        <v>147</v>
      </c>
      <c r="R2" s="1" t="s">
        <v>148</v>
      </c>
      <c r="S2" s="1" t="s">
        <v>149</v>
      </c>
      <c r="T2" s="1" t="s">
        <v>150</v>
      </c>
      <c r="U2" s="1" t="s">
        <v>151</v>
      </c>
      <c r="V2" s="1" t="s">
        <v>152</v>
      </c>
    </row>
    <row r="3" s="1" customFormat="1" spans="1:22">
      <c r="A3" s="3">
        <v>999224886134908</v>
      </c>
      <c r="B3" s="1" t="s">
        <v>153</v>
      </c>
      <c r="C3" s="1" t="s">
        <v>154</v>
      </c>
      <c r="D3" s="1" t="s">
        <v>155</v>
      </c>
      <c r="E3" s="1" t="s">
        <v>109</v>
      </c>
      <c r="F3" s="1" t="s">
        <v>156</v>
      </c>
      <c r="G3" s="1" t="s">
        <v>157</v>
      </c>
      <c r="H3" s="1" t="s">
        <v>141</v>
      </c>
      <c r="I3" s="1" t="s">
        <v>158</v>
      </c>
      <c r="J3" s="1" t="s">
        <v>143</v>
      </c>
      <c r="K3" s="1" t="s">
        <v>158</v>
      </c>
      <c r="L3" s="1" t="s">
        <v>158</v>
      </c>
      <c r="M3" s="1" t="s">
        <v>144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159</v>
      </c>
      <c r="S3" s="1" t="s">
        <v>149</v>
      </c>
      <c r="T3" s="1" t="s">
        <v>150</v>
      </c>
      <c r="U3" s="1" t="s">
        <v>151</v>
      </c>
      <c r="V3" s="1" t="s">
        <v>152</v>
      </c>
    </row>
    <row r="4" s="1" customFormat="1" spans="1:22">
      <c r="A4" s="3">
        <v>999224879113736</v>
      </c>
      <c r="B4" s="1" t="s">
        <v>153</v>
      </c>
      <c r="C4" s="1" t="s">
        <v>160</v>
      </c>
      <c r="D4" s="1" t="s">
        <v>139</v>
      </c>
      <c r="E4" s="1" t="s">
        <v>161</v>
      </c>
      <c r="F4" s="1" t="s">
        <v>153</v>
      </c>
      <c r="G4" s="1" t="s">
        <v>162</v>
      </c>
      <c r="H4" s="1" t="s">
        <v>141</v>
      </c>
      <c r="I4" s="1" t="s">
        <v>142</v>
      </c>
      <c r="J4" s="1" t="s">
        <v>143</v>
      </c>
      <c r="K4" s="1" t="s">
        <v>142</v>
      </c>
      <c r="L4" s="1" t="s">
        <v>142</v>
      </c>
      <c r="M4" s="1" t="s">
        <v>144</v>
      </c>
      <c r="N4" s="1" t="s">
        <v>144</v>
      </c>
      <c r="O4" s="1" t="s">
        <v>145</v>
      </c>
      <c r="P4" s="1" t="s">
        <v>146</v>
      </c>
      <c r="Q4" s="1" t="s">
        <v>147</v>
      </c>
      <c r="R4" s="1" t="s">
        <v>163</v>
      </c>
      <c r="S4" s="1" t="s">
        <v>149</v>
      </c>
      <c r="T4" s="1" t="s">
        <v>150</v>
      </c>
      <c r="U4" s="1" t="s">
        <v>151</v>
      </c>
      <c r="V4" s="1" t="s">
        <v>152</v>
      </c>
    </row>
    <row r="5" s="1" customFormat="1" spans="1:22">
      <c r="A5" s="3">
        <v>999224877059143</v>
      </c>
      <c r="B5" s="1" t="s">
        <v>164</v>
      </c>
      <c r="C5" s="1" t="s">
        <v>165</v>
      </c>
      <c r="D5" s="1" t="s">
        <v>155</v>
      </c>
      <c r="E5" s="1" t="s">
        <v>101</v>
      </c>
      <c r="F5" s="1" t="s">
        <v>166</v>
      </c>
      <c r="G5" s="1" t="s">
        <v>137</v>
      </c>
      <c r="H5" s="1" t="s">
        <v>141</v>
      </c>
      <c r="I5" s="1" t="s">
        <v>167</v>
      </c>
      <c r="J5" s="1" t="s">
        <v>143</v>
      </c>
      <c r="K5" s="1" t="s">
        <v>167</v>
      </c>
      <c r="L5" s="1" t="s">
        <v>167</v>
      </c>
      <c r="M5" s="1" t="s">
        <v>144</v>
      </c>
      <c r="N5" s="1" t="s">
        <v>144</v>
      </c>
      <c r="O5" s="1" t="s">
        <v>145</v>
      </c>
      <c r="P5" s="1" t="s">
        <v>146</v>
      </c>
      <c r="Q5" s="1" t="s">
        <v>147</v>
      </c>
      <c r="R5" s="1" t="s">
        <v>168</v>
      </c>
      <c r="S5" s="1" t="s">
        <v>149</v>
      </c>
      <c r="T5" s="1" t="s">
        <v>150</v>
      </c>
      <c r="U5" s="1" t="s">
        <v>151</v>
      </c>
      <c r="V5" s="1" t="s">
        <v>152</v>
      </c>
    </row>
    <row r="6" s="1" customFormat="1" spans="1:22">
      <c r="A6" s="3">
        <v>999224867800945</v>
      </c>
      <c r="B6" s="1" t="s">
        <v>164</v>
      </c>
      <c r="C6" s="1" t="s">
        <v>169</v>
      </c>
      <c r="D6" s="1" t="s">
        <v>170</v>
      </c>
      <c r="E6" s="1" t="s">
        <v>171</v>
      </c>
      <c r="F6" s="1" t="s">
        <v>162</v>
      </c>
      <c r="G6" s="1" t="s">
        <v>172</v>
      </c>
      <c r="H6" s="1" t="s">
        <v>141</v>
      </c>
      <c r="I6" s="1" t="s">
        <v>173</v>
      </c>
      <c r="J6" s="1" t="s">
        <v>143</v>
      </c>
      <c r="K6" s="1" t="s">
        <v>173</v>
      </c>
      <c r="L6" s="1" t="s">
        <v>173</v>
      </c>
      <c r="M6" s="1" t="s">
        <v>144</v>
      </c>
      <c r="N6" s="1" t="s">
        <v>144</v>
      </c>
      <c r="O6" s="1" t="s">
        <v>145</v>
      </c>
      <c r="P6" s="1" t="s">
        <v>146</v>
      </c>
      <c r="Q6" s="1" t="s">
        <v>147</v>
      </c>
      <c r="R6" s="1" t="s">
        <v>174</v>
      </c>
      <c r="S6" s="1" t="s">
        <v>149</v>
      </c>
      <c r="T6" s="1" t="s">
        <v>150</v>
      </c>
      <c r="U6" s="1" t="s">
        <v>151</v>
      </c>
      <c r="V6" s="1" t="s">
        <v>175</v>
      </c>
    </row>
    <row r="7" s="1" customFormat="1" spans="1:22">
      <c r="A7" s="3">
        <v>999224857899608</v>
      </c>
      <c r="B7" s="1" t="s">
        <v>164</v>
      </c>
      <c r="C7" s="1" t="s">
        <v>176</v>
      </c>
      <c r="D7" s="1" t="s">
        <v>155</v>
      </c>
      <c r="E7" s="1" t="s">
        <v>95</v>
      </c>
      <c r="F7" s="1" t="s">
        <v>172</v>
      </c>
      <c r="G7" s="1" t="s">
        <v>157</v>
      </c>
      <c r="H7" s="1" t="s">
        <v>141</v>
      </c>
      <c r="I7" s="1" t="s">
        <v>177</v>
      </c>
      <c r="J7" s="1" t="s">
        <v>143</v>
      </c>
      <c r="K7" s="1" t="s">
        <v>177</v>
      </c>
      <c r="L7" s="1" t="s">
        <v>177</v>
      </c>
      <c r="M7" s="1" t="s">
        <v>144</v>
      </c>
      <c r="N7" s="1" t="s">
        <v>144</v>
      </c>
      <c r="O7" s="1" t="s">
        <v>145</v>
      </c>
      <c r="P7" s="1" t="s">
        <v>146</v>
      </c>
      <c r="Q7" s="1" t="s">
        <v>147</v>
      </c>
      <c r="R7" s="1" t="s">
        <v>178</v>
      </c>
      <c r="S7" s="1" t="s">
        <v>149</v>
      </c>
      <c r="T7" s="1" t="s">
        <v>150</v>
      </c>
      <c r="U7" s="1" t="s">
        <v>151</v>
      </c>
      <c r="V7" s="1" t="s">
        <v>152</v>
      </c>
    </row>
    <row r="8" s="1" customFormat="1" spans="1:22">
      <c r="A8" s="3">
        <v>999224856889353</v>
      </c>
      <c r="B8" s="1" t="s">
        <v>179</v>
      </c>
      <c r="C8" s="1" t="s">
        <v>180</v>
      </c>
      <c r="D8" s="1" t="s">
        <v>155</v>
      </c>
      <c r="E8" s="1" t="s">
        <v>181</v>
      </c>
      <c r="F8" s="1" t="s">
        <v>162</v>
      </c>
      <c r="G8" s="1" t="s">
        <v>172</v>
      </c>
      <c r="H8" s="1" t="s">
        <v>141</v>
      </c>
      <c r="I8" s="1" t="s">
        <v>158</v>
      </c>
      <c r="J8" s="1" t="s">
        <v>143</v>
      </c>
      <c r="K8" s="1" t="s">
        <v>158</v>
      </c>
      <c r="L8" s="1" t="s">
        <v>158</v>
      </c>
      <c r="M8" s="1" t="s">
        <v>144</v>
      </c>
      <c r="N8" s="1" t="s">
        <v>144</v>
      </c>
      <c r="O8" s="1" t="s">
        <v>145</v>
      </c>
      <c r="P8" s="1" t="s">
        <v>146</v>
      </c>
      <c r="Q8" s="1" t="s">
        <v>147</v>
      </c>
      <c r="R8" s="1" t="s">
        <v>182</v>
      </c>
      <c r="S8" s="1" t="s">
        <v>149</v>
      </c>
      <c r="T8" s="1" t="s">
        <v>150</v>
      </c>
      <c r="U8" s="1" t="s">
        <v>151</v>
      </c>
      <c r="V8" s="1" t="s">
        <v>152</v>
      </c>
    </row>
    <row r="9" s="1" customFormat="1" spans="1:22">
      <c r="A9" s="3">
        <v>999224850721635</v>
      </c>
      <c r="B9" s="1" t="s">
        <v>179</v>
      </c>
      <c r="C9" s="1" t="s">
        <v>183</v>
      </c>
      <c r="D9" s="1" t="s">
        <v>155</v>
      </c>
      <c r="E9" s="1" t="s">
        <v>89</v>
      </c>
      <c r="F9" s="1" t="s">
        <v>156</v>
      </c>
      <c r="G9" s="1" t="s">
        <v>157</v>
      </c>
      <c r="H9" s="1" t="s">
        <v>141</v>
      </c>
      <c r="I9" s="1" t="s">
        <v>158</v>
      </c>
      <c r="J9" s="1" t="s">
        <v>143</v>
      </c>
      <c r="K9" s="1" t="s">
        <v>158</v>
      </c>
      <c r="L9" s="1" t="s">
        <v>158</v>
      </c>
      <c r="M9" s="1" t="s">
        <v>144</v>
      </c>
      <c r="N9" s="1" t="s">
        <v>144</v>
      </c>
      <c r="O9" s="1" t="s">
        <v>145</v>
      </c>
      <c r="P9" s="1" t="s">
        <v>146</v>
      </c>
      <c r="Q9" s="1" t="s">
        <v>147</v>
      </c>
      <c r="R9" s="1" t="s">
        <v>184</v>
      </c>
      <c r="S9" s="1" t="s">
        <v>149</v>
      </c>
      <c r="T9" s="1" t="s">
        <v>150</v>
      </c>
      <c r="U9" s="1" t="s">
        <v>151</v>
      </c>
      <c r="V9" s="1" t="s">
        <v>152</v>
      </c>
    </row>
    <row r="10" s="1" customFormat="1" spans="1:22">
      <c r="A10" s="3">
        <v>999224802719381</v>
      </c>
      <c r="B10" s="1" t="s">
        <v>185</v>
      </c>
      <c r="C10" s="1" t="s">
        <v>186</v>
      </c>
      <c r="D10" s="1" t="s">
        <v>155</v>
      </c>
      <c r="E10" s="1" t="s">
        <v>187</v>
      </c>
      <c r="F10" s="1" t="s">
        <v>153</v>
      </c>
      <c r="G10" s="1" t="s">
        <v>162</v>
      </c>
      <c r="H10" s="1" t="s">
        <v>141</v>
      </c>
      <c r="I10" s="1" t="s">
        <v>158</v>
      </c>
      <c r="J10" s="1" t="s">
        <v>143</v>
      </c>
      <c r="K10" s="1" t="s">
        <v>158</v>
      </c>
      <c r="L10" s="1" t="s">
        <v>158</v>
      </c>
      <c r="M10" s="1" t="s">
        <v>144</v>
      </c>
      <c r="N10" s="1" t="s">
        <v>144</v>
      </c>
      <c r="O10" s="1" t="s">
        <v>145</v>
      </c>
      <c r="P10" s="1" t="s">
        <v>146</v>
      </c>
      <c r="Q10" s="1" t="s">
        <v>147</v>
      </c>
      <c r="R10" s="1" t="s">
        <v>188</v>
      </c>
      <c r="S10" s="1" t="s">
        <v>149</v>
      </c>
      <c r="T10" s="1" t="s">
        <v>150</v>
      </c>
      <c r="U10" s="1" t="s">
        <v>151</v>
      </c>
      <c r="V10" s="1" t="s">
        <v>152</v>
      </c>
    </row>
    <row r="11" s="1" customFormat="1" spans="1:22">
      <c r="A11" s="3">
        <v>999224792841287</v>
      </c>
      <c r="B11" s="1" t="s">
        <v>189</v>
      </c>
      <c r="C11" s="1" t="s">
        <v>190</v>
      </c>
      <c r="D11" s="1" t="s">
        <v>155</v>
      </c>
      <c r="E11" s="1" t="s">
        <v>84</v>
      </c>
      <c r="F11" s="1" t="s">
        <v>153</v>
      </c>
      <c r="G11" s="1" t="s">
        <v>162</v>
      </c>
      <c r="H11" s="1" t="s">
        <v>141</v>
      </c>
      <c r="I11" s="1" t="s">
        <v>158</v>
      </c>
      <c r="J11" s="1" t="s">
        <v>143</v>
      </c>
      <c r="K11" s="1" t="s">
        <v>158</v>
      </c>
      <c r="L11" s="1" t="s">
        <v>158</v>
      </c>
      <c r="M11" s="1" t="s">
        <v>144</v>
      </c>
      <c r="N11" s="1" t="s">
        <v>144</v>
      </c>
      <c r="O11" s="1" t="s">
        <v>145</v>
      </c>
      <c r="P11" s="1" t="s">
        <v>146</v>
      </c>
      <c r="Q11" s="1" t="s">
        <v>147</v>
      </c>
      <c r="R11" s="1" t="s">
        <v>191</v>
      </c>
      <c r="S11" s="1" t="s">
        <v>149</v>
      </c>
      <c r="T11" s="1" t="s">
        <v>150</v>
      </c>
      <c r="U11" s="1" t="s">
        <v>151</v>
      </c>
      <c r="V11" s="1" t="s">
        <v>152</v>
      </c>
    </row>
    <row r="12" s="1" customFormat="1" spans="1:22">
      <c r="A12" s="3">
        <v>999224720164552</v>
      </c>
      <c r="B12" s="1" t="s">
        <v>192</v>
      </c>
      <c r="C12" s="1" t="s">
        <v>193</v>
      </c>
      <c r="D12" s="1" t="s">
        <v>155</v>
      </c>
      <c r="E12" s="1" t="s">
        <v>81</v>
      </c>
      <c r="F12" s="1" t="s">
        <v>162</v>
      </c>
      <c r="G12" s="1" t="s">
        <v>172</v>
      </c>
      <c r="H12" s="1" t="s">
        <v>141</v>
      </c>
      <c r="I12" s="1" t="s">
        <v>158</v>
      </c>
      <c r="J12" s="1" t="s">
        <v>143</v>
      </c>
      <c r="K12" s="1" t="s">
        <v>158</v>
      </c>
      <c r="L12" s="1" t="s">
        <v>158</v>
      </c>
      <c r="M12" s="1" t="s">
        <v>144</v>
      </c>
      <c r="N12" s="1" t="s">
        <v>144</v>
      </c>
      <c r="O12" s="1" t="s">
        <v>145</v>
      </c>
      <c r="P12" s="1" t="s">
        <v>146</v>
      </c>
      <c r="Q12" s="1" t="s">
        <v>147</v>
      </c>
      <c r="R12" s="1" t="s">
        <v>194</v>
      </c>
      <c r="S12" s="1" t="s">
        <v>149</v>
      </c>
      <c r="T12" s="1" t="s">
        <v>150</v>
      </c>
      <c r="U12" s="1" t="s">
        <v>151</v>
      </c>
      <c r="V12" s="1" t="s">
        <v>152</v>
      </c>
    </row>
    <row r="13" s="1" customFormat="1" spans="1:22">
      <c r="A13" s="3">
        <v>999224571547642</v>
      </c>
      <c r="B13" s="1" t="s">
        <v>195</v>
      </c>
      <c r="C13" s="1" t="s">
        <v>196</v>
      </c>
      <c r="D13" s="1" t="s">
        <v>155</v>
      </c>
      <c r="E13" s="1" t="s">
        <v>74</v>
      </c>
      <c r="F13" s="1" t="s">
        <v>153</v>
      </c>
      <c r="G13" s="1" t="s">
        <v>162</v>
      </c>
      <c r="H13" s="1" t="s">
        <v>141</v>
      </c>
      <c r="I13" s="1" t="s">
        <v>158</v>
      </c>
      <c r="J13" s="1" t="s">
        <v>143</v>
      </c>
      <c r="K13" s="1" t="s">
        <v>158</v>
      </c>
      <c r="L13" s="1" t="s">
        <v>158</v>
      </c>
      <c r="M13" s="1" t="s">
        <v>144</v>
      </c>
      <c r="N13" s="1" t="s">
        <v>144</v>
      </c>
      <c r="O13" s="1" t="s">
        <v>145</v>
      </c>
      <c r="P13" s="1" t="s">
        <v>146</v>
      </c>
      <c r="Q13" s="1" t="s">
        <v>147</v>
      </c>
      <c r="R13" s="1" t="s">
        <v>197</v>
      </c>
      <c r="S13" s="1" t="s">
        <v>149</v>
      </c>
      <c r="T13" s="1" t="s">
        <v>150</v>
      </c>
      <c r="U13" s="1" t="s">
        <v>151</v>
      </c>
      <c r="V13" s="1" t="s">
        <v>152</v>
      </c>
    </row>
    <row r="14" s="1" customFormat="1" spans="1:22">
      <c r="A14" s="3">
        <v>999224394089199</v>
      </c>
      <c r="B14" s="1" t="s">
        <v>198</v>
      </c>
      <c r="C14" s="1" t="s">
        <v>199</v>
      </c>
      <c r="D14" s="1" t="s">
        <v>155</v>
      </c>
      <c r="E14" s="1" t="s">
        <v>72</v>
      </c>
      <c r="F14" s="1" t="s">
        <v>166</v>
      </c>
      <c r="G14" s="1" t="s">
        <v>140</v>
      </c>
      <c r="H14" s="1" t="s">
        <v>141</v>
      </c>
      <c r="I14" s="1" t="s">
        <v>200</v>
      </c>
      <c r="J14" s="1" t="s">
        <v>143</v>
      </c>
      <c r="K14" s="1" t="s">
        <v>200</v>
      </c>
      <c r="L14" s="1" t="s">
        <v>200</v>
      </c>
      <c r="M14" s="1" t="s">
        <v>144</v>
      </c>
      <c r="N14" s="1" t="s">
        <v>144</v>
      </c>
      <c r="O14" s="1" t="s">
        <v>145</v>
      </c>
      <c r="P14" s="1" t="s">
        <v>146</v>
      </c>
      <c r="Q14" s="1" t="s">
        <v>147</v>
      </c>
      <c r="R14" s="1" t="s">
        <v>201</v>
      </c>
      <c r="S14" s="1" t="s">
        <v>149</v>
      </c>
      <c r="T14" s="1" t="s">
        <v>150</v>
      </c>
      <c r="U14" s="1" t="s">
        <v>151</v>
      </c>
      <c r="V14" s="1" t="s">
        <v>152</v>
      </c>
    </row>
    <row r="15" s="1" customFormat="1" spans="1:22">
      <c r="A15" s="3">
        <v>999224378562529</v>
      </c>
      <c r="B15" s="1" t="s">
        <v>202</v>
      </c>
      <c r="C15" s="1" t="s">
        <v>203</v>
      </c>
      <c r="D15" s="1" t="s">
        <v>155</v>
      </c>
      <c r="E15" s="1" t="s">
        <v>68</v>
      </c>
      <c r="F15" s="1" t="s">
        <v>164</v>
      </c>
      <c r="G15" s="1" t="s">
        <v>204</v>
      </c>
      <c r="H15" s="1" t="s">
        <v>141</v>
      </c>
      <c r="I15" s="1" t="s">
        <v>158</v>
      </c>
      <c r="J15" s="1" t="s">
        <v>143</v>
      </c>
      <c r="K15" s="1" t="s">
        <v>158</v>
      </c>
      <c r="L15" s="1" t="s">
        <v>158</v>
      </c>
      <c r="M15" s="1" t="s">
        <v>144</v>
      </c>
      <c r="N15" s="1" t="s">
        <v>144</v>
      </c>
      <c r="O15" s="1" t="s">
        <v>145</v>
      </c>
      <c r="P15" s="1" t="s">
        <v>146</v>
      </c>
      <c r="Q15" s="1" t="s">
        <v>147</v>
      </c>
      <c r="R15" s="1" t="s">
        <v>205</v>
      </c>
      <c r="S15" s="1" t="s">
        <v>149</v>
      </c>
      <c r="T15" s="1" t="s">
        <v>150</v>
      </c>
      <c r="U15" s="1" t="s">
        <v>151</v>
      </c>
      <c r="V15" s="1" t="s">
        <v>152</v>
      </c>
    </row>
    <row r="16" s="1" customFormat="1" spans="1:22">
      <c r="A16" s="3">
        <v>999224362555061</v>
      </c>
      <c r="B16" s="1" t="s">
        <v>206</v>
      </c>
      <c r="C16" s="1" t="s">
        <v>207</v>
      </c>
      <c r="D16" s="1" t="s">
        <v>155</v>
      </c>
      <c r="E16" s="1" t="s">
        <v>65</v>
      </c>
      <c r="F16" s="1" t="s">
        <v>164</v>
      </c>
      <c r="G16" s="1" t="s">
        <v>204</v>
      </c>
      <c r="H16" s="1" t="s">
        <v>141</v>
      </c>
      <c r="I16" s="1" t="s">
        <v>158</v>
      </c>
      <c r="J16" s="1" t="s">
        <v>143</v>
      </c>
      <c r="K16" s="1" t="s">
        <v>158</v>
      </c>
      <c r="L16" s="1" t="s">
        <v>158</v>
      </c>
      <c r="M16" s="1" t="s">
        <v>144</v>
      </c>
      <c r="N16" s="1" t="s">
        <v>144</v>
      </c>
      <c r="O16" s="1" t="s">
        <v>145</v>
      </c>
      <c r="P16" s="1" t="s">
        <v>146</v>
      </c>
      <c r="Q16" s="1" t="s">
        <v>147</v>
      </c>
      <c r="R16" s="1" t="s">
        <v>208</v>
      </c>
      <c r="S16" s="1" t="s">
        <v>149</v>
      </c>
      <c r="T16" s="1" t="s">
        <v>150</v>
      </c>
      <c r="U16" s="1" t="s">
        <v>151</v>
      </c>
      <c r="V16" s="1" t="s">
        <v>152</v>
      </c>
    </row>
    <row r="17" s="1" customFormat="1" spans="1:22">
      <c r="A17" s="3">
        <v>999224292976086</v>
      </c>
      <c r="B17" s="1" t="s">
        <v>209</v>
      </c>
      <c r="C17" s="1" t="s">
        <v>210</v>
      </c>
      <c r="D17" s="1" t="s">
        <v>211</v>
      </c>
      <c r="E17" s="1" t="s">
        <v>61</v>
      </c>
      <c r="F17" s="1" t="s">
        <v>185</v>
      </c>
      <c r="G17" s="1" t="s">
        <v>179</v>
      </c>
      <c r="H17" s="1" t="s">
        <v>141</v>
      </c>
      <c r="I17" s="1" t="s">
        <v>212</v>
      </c>
      <c r="J17" s="1" t="s">
        <v>143</v>
      </c>
      <c r="K17" s="1" t="s">
        <v>212</v>
      </c>
      <c r="L17" s="1" t="s">
        <v>212</v>
      </c>
      <c r="M17" s="1" t="s">
        <v>144</v>
      </c>
      <c r="N17" s="1" t="s">
        <v>144</v>
      </c>
      <c r="O17" s="1" t="s">
        <v>145</v>
      </c>
      <c r="P17" s="1" t="s">
        <v>146</v>
      </c>
      <c r="Q17" s="1" t="s">
        <v>147</v>
      </c>
      <c r="R17" s="1" t="s">
        <v>213</v>
      </c>
      <c r="S17" s="1" t="s">
        <v>149</v>
      </c>
      <c r="T17" s="1" t="s">
        <v>150</v>
      </c>
      <c r="U17" s="1" t="s">
        <v>151</v>
      </c>
      <c r="V17" s="1" t="s">
        <v>152</v>
      </c>
    </row>
    <row r="18" s="1" customFormat="1" spans="1:22">
      <c r="A18" s="1" t="s">
        <v>214</v>
      </c>
      <c r="B18" s="1" t="s">
        <v>215</v>
      </c>
      <c r="C18" s="1" t="s">
        <v>216</v>
      </c>
      <c r="D18" s="1" t="s">
        <v>170</v>
      </c>
      <c r="E18" s="1" t="s">
        <v>171</v>
      </c>
      <c r="F18" s="1" t="s">
        <v>162</v>
      </c>
      <c r="G18" s="1" t="s">
        <v>172</v>
      </c>
      <c r="H18" s="1" t="s">
        <v>141</v>
      </c>
      <c r="I18" s="1" t="s">
        <v>145</v>
      </c>
      <c r="J18" s="1" t="s">
        <v>143</v>
      </c>
      <c r="K18" s="1" t="s">
        <v>145</v>
      </c>
      <c r="L18" s="1" t="s">
        <v>145</v>
      </c>
      <c r="M18" s="1" t="s">
        <v>144</v>
      </c>
      <c r="N18" s="1" t="s">
        <v>144</v>
      </c>
      <c r="O18" s="1" t="s">
        <v>145</v>
      </c>
      <c r="P18" s="1" t="s">
        <v>146</v>
      </c>
      <c r="Q18" s="1" t="s">
        <v>147</v>
      </c>
      <c r="R18" s="1" t="s">
        <v>217</v>
      </c>
      <c r="S18" s="1" t="s">
        <v>149</v>
      </c>
      <c r="T18" s="1" t="s">
        <v>150</v>
      </c>
      <c r="U18" s="1" t="s">
        <v>151</v>
      </c>
      <c r="V18" s="1" t="s">
        <v>175</v>
      </c>
    </row>
    <row r="19" s="1" customFormat="1" spans="1:22">
      <c r="A19" s="3">
        <v>999224254894594</v>
      </c>
      <c r="B19" s="1" t="s">
        <v>218</v>
      </c>
      <c r="C19" s="1" t="s">
        <v>219</v>
      </c>
      <c r="D19" s="1" t="s">
        <v>211</v>
      </c>
      <c r="E19" s="1" t="s">
        <v>58</v>
      </c>
      <c r="F19" s="1" t="s">
        <v>220</v>
      </c>
      <c r="G19" s="1" t="s">
        <v>185</v>
      </c>
      <c r="H19" s="1" t="s">
        <v>141</v>
      </c>
      <c r="I19" s="1" t="s">
        <v>221</v>
      </c>
      <c r="J19" s="1" t="s">
        <v>143</v>
      </c>
      <c r="K19" s="1" t="s">
        <v>221</v>
      </c>
      <c r="L19" s="1" t="s">
        <v>221</v>
      </c>
      <c r="M19" s="1" t="s">
        <v>144</v>
      </c>
      <c r="N19" s="1" t="s">
        <v>144</v>
      </c>
      <c r="O19" s="1" t="s">
        <v>145</v>
      </c>
      <c r="P19" s="1" t="s">
        <v>146</v>
      </c>
      <c r="Q19" s="1" t="s">
        <v>147</v>
      </c>
      <c r="R19" s="1" t="s">
        <v>222</v>
      </c>
      <c r="S19" s="1" t="s">
        <v>149</v>
      </c>
      <c r="T19" s="1" t="s">
        <v>150</v>
      </c>
      <c r="U19" s="1" t="s">
        <v>151</v>
      </c>
      <c r="V19" s="1" t="s">
        <v>152</v>
      </c>
    </row>
    <row r="20" s="1" customFormat="1" spans="1:22">
      <c r="A20" s="3">
        <v>999224136989521</v>
      </c>
      <c r="B20" s="1" t="s">
        <v>223</v>
      </c>
      <c r="C20" s="1" t="s">
        <v>224</v>
      </c>
      <c r="D20" s="1" t="s">
        <v>211</v>
      </c>
      <c r="E20" s="1" t="s">
        <v>225</v>
      </c>
      <c r="F20" s="1" t="s">
        <v>226</v>
      </c>
      <c r="G20" s="1" t="s">
        <v>164</v>
      </c>
      <c r="H20" s="1" t="s">
        <v>141</v>
      </c>
      <c r="I20" s="1" t="s">
        <v>227</v>
      </c>
      <c r="J20" s="1" t="s">
        <v>143</v>
      </c>
      <c r="K20" s="1" t="s">
        <v>227</v>
      </c>
      <c r="L20" s="1" t="s">
        <v>227</v>
      </c>
      <c r="M20" s="1" t="s">
        <v>144</v>
      </c>
      <c r="N20" s="1" t="s">
        <v>144</v>
      </c>
      <c r="O20" s="1" t="s">
        <v>145</v>
      </c>
      <c r="P20" s="1" t="s">
        <v>146</v>
      </c>
      <c r="Q20" s="1" t="s">
        <v>147</v>
      </c>
      <c r="R20" s="1" t="s">
        <v>228</v>
      </c>
      <c r="S20" s="1" t="s">
        <v>149</v>
      </c>
      <c r="T20" s="1" t="s">
        <v>150</v>
      </c>
      <c r="U20" s="1" t="s">
        <v>151</v>
      </c>
      <c r="V20" s="1" t="s">
        <v>152</v>
      </c>
    </row>
    <row r="21" s="1" customFormat="1" spans="1:22">
      <c r="A21" s="3">
        <v>999224072574262</v>
      </c>
      <c r="B21" s="1" t="s">
        <v>229</v>
      </c>
      <c r="C21" s="1" t="s">
        <v>230</v>
      </c>
      <c r="D21" s="1" t="s">
        <v>155</v>
      </c>
      <c r="E21" s="1" t="s">
        <v>51</v>
      </c>
      <c r="F21" s="1" t="s">
        <v>162</v>
      </c>
      <c r="G21" s="1" t="s">
        <v>137</v>
      </c>
      <c r="H21" s="1" t="s">
        <v>141</v>
      </c>
      <c r="I21" s="1" t="s">
        <v>231</v>
      </c>
      <c r="J21" s="1" t="s">
        <v>143</v>
      </c>
      <c r="K21" s="1" t="s">
        <v>231</v>
      </c>
      <c r="L21" s="1" t="s">
        <v>231</v>
      </c>
      <c r="M21" s="1" t="s">
        <v>144</v>
      </c>
      <c r="N21" s="1" t="s">
        <v>144</v>
      </c>
      <c r="O21" s="1" t="s">
        <v>145</v>
      </c>
      <c r="P21" s="1" t="s">
        <v>146</v>
      </c>
      <c r="Q21" s="1" t="s">
        <v>147</v>
      </c>
      <c r="R21" s="1" t="s">
        <v>232</v>
      </c>
      <c r="S21" s="1" t="s">
        <v>149</v>
      </c>
      <c r="T21" s="1" t="s">
        <v>150</v>
      </c>
      <c r="U21" s="1" t="s">
        <v>151</v>
      </c>
      <c r="V21" s="1" t="s">
        <v>152</v>
      </c>
    </row>
    <row r="22" s="1" customFormat="1" spans="1:22">
      <c r="A22" s="3">
        <v>999224001440476</v>
      </c>
      <c r="B22" s="1" t="s">
        <v>233</v>
      </c>
      <c r="C22" s="1" t="s">
        <v>234</v>
      </c>
      <c r="D22" s="1" t="s">
        <v>170</v>
      </c>
      <c r="E22" s="1" t="s">
        <v>235</v>
      </c>
      <c r="F22" s="1" t="s">
        <v>162</v>
      </c>
      <c r="G22" s="1" t="s">
        <v>172</v>
      </c>
      <c r="H22" s="1" t="s">
        <v>141</v>
      </c>
      <c r="I22" s="1" t="s">
        <v>236</v>
      </c>
      <c r="J22" s="1" t="s">
        <v>143</v>
      </c>
      <c r="K22" s="1" t="s">
        <v>236</v>
      </c>
      <c r="L22" s="1" t="s">
        <v>236</v>
      </c>
      <c r="M22" s="1" t="s">
        <v>144</v>
      </c>
      <c r="N22" s="1" t="s">
        <v>144</v>
      </c>
      <c r="O22" s="1" t="s">
        <v>145</v>
      </c>
      <c r="P22" s="1" t="s">
        <v>146</v>
      </c>
      <c r="Q22" s="1" t="s">
        <v>147</v>
      </c>
      <c r="R22" s="1" t="s">
        <v>237</v>
      </c>
      <c r="S22" s="1" t="s">
        <v>149</v>
      </c>
      <c r="T22" s="1" t="s">
        <v>150</v>
      </c>
      <c r="U22" s="1" t="s">
        <v>151</v>
      </c>
      <c r="V22" s="1" t="s">
        <v>175</v>
      </c>
    </row>
    <row r="23" s="1" customFormat="1" spans="1:22">
      <c r="A23" s="3">
        <v>999223985080944</v>
      </c>
      <c r="B23" s="1" t="s">
        <v>238</v>
      </c>
      <c r="C23" s="1" t="s">
        <v>239</v>
      </c>
      <c r="D23" s="1" t="s">
        <v>211</v>
      </c>
      <c r="E23" s="1" t="s">
        <v>44</v>
      </c>
      <c r="F23" s="1" t="s">
        <v>166</v>
      </c>
      <c r="G23" s="1" t="s">
        <v>240</v>
      </c>
      <c r="H23" s="1" t="s">
        <v>141</v>
      </c>
      <c r="I23" s="1" t="s">
        <v>221</v>
      </c>
      <c r="J23" s="1" t="s">
        <v>143</v>
      </c>
      <c r="K23" s="1" t="s">
        <v>221</v>
      </c>
      <c r="L23" s="1" t="s">
        <v>221</v>
      </c>
      <c r="M23" s="1" t="s">
        <v>144</v>
      </c>
      <c r="N23" s="1" t="s">
        <v>144</v>
      </c>
      <c r="O23" s="1" t="s">
        <v>145</v>
      </c>
      <c r="P23" s="1" t="s">
        <v>146</v>
      </c>
      <c r="Q23" s="1" t="s">
        <v>147</v>
      </c>
      <c r="R23" s="1" t="s">
        <v>241</v>
      </c>
      <c r="S23" s="1" t="s">
        <v>149</v>
      </c>
      <c r="T23" s="1" t="s">
        <v>150</v>
      </c>
      <c r="U23" s="1" t="s">
        <v>151</v>
      </c>
      <c r="V23" s="1" t="s">
        <v>152</v>
      </c>
    </row>
    <row r="24" s="1" customFormat="1" spans="1:22">
      <c r="A24" s="3">
        <v>999223891374215</v>
      </c>
      <c r="B24" s="1" t="s">
        <v>242</v>
      </c>
      <c r="C24" s="1" t="s">
        <v>243</v>
      </c>
      <c r="D24" s="1" t="s">
        <v>155</v>
      </c>
      <c r="E24" s="1" t="s">
        <v>244</v>
      </c>
      <c r="F24" s="1" t="s">
        <v>179</v>
      </c>
      <c r="G24" s="1" t="s">
        <v>204</v>
      </c>
      <c r="H24" s="1" t="s">
        <v>141</v>
      </c>
      <c r="I24" s="1" t="s">
        <v>245</v>
      </c>
      <c r="J24" s="1" t="s">
        <v>143</v>
      </c>
      <c r="K24" s="1" t="s">
        <v>245</v>
      </c>
      <c r="L24" s="1" t="s">
        <v>245</v>
      </c>
      <c r="M24" s="1" t="s">
        <v>144</v>
      </c>
      <c r="N24" s="1" t="s">
        <v>144</v>
      </c>
      <c r="O24" s="1" t="s">
        <v>145</v>
      </c>
      <c r="P24" s="1" t="s">
        <v>146</v>
      </c>
      <c r="Q24" s="1" t="s">
        <v>147</v>
      </c>
      <c r="R24" s="1" t="s">
        <v>246</v>
      </c>
      <c r="S24" s="1" t="s">
        <v>149</v>
      </c>
      <c r="T24" s="1" t="s">
        <v>150</v>
      </c>
      <c r="U24" s="1" t="s">
        <v>151</v>
      </c>
      <c r="V24" s="1" t="s">
        <v>152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2023-07-03T01:43:00Z</dcterms:created>
  <dcterms:modified xsi:type="dcterms:W3CDTF">2023-07-03T01:50:22Z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595CEC97CA764D31B6DF9A239D3CE098_12</vt:lpwstr>
  </property>
  <property fmtid="{D5CDD505-2E9C-101B-9397-08002B2CF9AE}" pid="3" name="KSOProductBuildVer">
    <vt:lpwstr>2052-11.1.0.14309</vt:lpwstr>
  </property>
</Properties>
</file>