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对账!$A$1:$X$32</definedName>
  </definedNames>
  <calcPr calcId="144525"/>
</workbook>
</file>

<file path=xl/sharedStrings.xml><?xml version="1.0" encoding="utf-8"?>
<sst xmlns="http://schemas.openxmlformats.org/spreadsheetml/2006/main" count="1092" uniqueCount="426">
  <si>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</si>
  <si>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</si>
  <si>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</si>
  <si>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</si>
  <si>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</si>
  <si>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</si>
  <si>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</si>
  <si>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</si>
  <si>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</si>
  <si>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</si>
  <si>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</si>
  <si>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</si>
  <si>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</si>
  <si>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</si>
  <si>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</si>
  <si>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</si>
  <si>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</si>
  <si>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</si>
  <si>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</si>
  <si>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</si>
  <si>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</si>
  <si>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</si>
  <si>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</si>
  <si>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</si>
  <si>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</si>
  <si>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999224463382000	</t>
  </si>
  <si>
    <t>Ctrip</t>
  </si>
  <si>
    <t>正常</t>
  </si>
  <si>
    <t>[曼谷]UHG特昂格罗酒店(The Residence on Thonglor by Uhg)(37224033)</t>
  </si>
  <si>
    <t>豪华工作室客房&lt;2人入住&gt;</t>
  </si>
  <si>
    <t>USD</t>
  </si>
  <si>
    <t>Lai/Chee Soon,Lai/Chee Soon</t>
  </si>
  <si>
    <t>CA5326230701USD</t>
  </si>
  <si>
    <t>未提现</t>
  </si>
  <si>
    <t>携程开票</t>
  </si>
  <si>
    <t xml:space="preserve">3433464	</t>
  </si>
  <si>
    <t xml:space="preserve">-17424783	</t>
  </si>
  <si>
    <t xml:space="preserve">999224836793799	</t>
  </si>
  <si>
    <t>[曼谷]曼谷野餐酒店 - 兰南(Picnic Hotel Bangkok - Rang Nam)(37226714)</t>
  </si>
  <si>
    <t>标准房&lt;1&gt;&lt;2人入住&gt;&lt;不退款&gt;</t>
  </si>
  <si>
    <t>ZHANG/CHUN,LIU/ZHENGWANG</t>
  </si>
  <si>
    <t xml:space="preserve">3520602	</t>
  </si>
  <si>
    <t xml:space="preserve">234979	</t>
  </si>
  <si>
    <t xml:space="preserve">999224899980660	</t>
  </si>
  <si>
    <t>[曼谷]曼谷阿玛瑞廊曼机场酒店(Amari Don Muang Airport Bangkok)(37214923)</t>
  </si>
  <si>
    <t>豪华双床房&lt;2人入住&gt;&lt;不退款&gt;&lt;早餐&gt;</t>
  </si>
  <si>
    <t>LI/SIU LING,LEE/WING LIN,CHEUNG/KIN WAH,CHAN/SUK HAN</t>
  </si>
  <si>
    <t xml:space="preserve">3536487	</t>
  </si>
  <si>
    <t xml:space="preserve">7057708	</t>
  </si>
  <si>
    <t xml:space="preserve">999224901749080	</t>
  </si>
  <si>
    <t>[首尔]三井酒店(Hotel Samjung)(37236514)</t>
  </si>
  <si>
    <t>标准双人房&lt;2人入住&gt;&lt;不退款&gt;</t>
  </si>
  <si>
    <t>KIM/EAM BAE</t>
  </si>
  <si>
    <t xml:space="preserve">3536993	</t>
  </si>
  <si>
    <t xml:space="preserve">23049051	</t>
  </si>
  <si>
    <t xml:space="preserve">999224943500592	</t>
  </si>
  <si>
    <t>[吉隆坡]铂尔曼吉隆坡城市中心大酒店(Pullman Kuala Lumpur City Centre Hotel &amp; Residences)(40721671)</t>
  </si>
  <si>
    <t>尊享豪华房&lt;2人入住&gt;&lt;不退款&gt;</t>
  </si>
  <si>
    <t>KLAYPARN/SAROCHA</t>
  </si>
  <si>
    <t xml:space="preserve">3548049	</t>
  </si>
  <si>
    <t xml:space="preserve">953099	</t>
  </si>
  <si>
    <t xml:space="preserve">999224957010875	</t>
  </si>
  <si>
    <t>[马巴拉卡特]美多利娱乐场酒店(Midori Clark Hotel and Casino)(37206351)</t>
  </si>
  <si>
    <t>高级房&lt;2人入住&gt;&lt;不退款&gt;&lt;早餐&gt;</t>
  </si>
  <si>
    <t>MERCADO/IAN GABRIEL VILLAROSA,LU/LIYUAN</t>
  </si>
  <si>
    <t xml:space="preserve">3550866	</t>
  </si>
  <si>
    <t xml:space="preserve">Conf #  162273	</t>
  </si>
  <si>
    <t xml:space="preserve">999224977450788	</t>
  </si>
  <si>
    <t>[曼谷]曼谷拉查丹利中心酒店(Grande Centre Point Hotel Ratchadamri Bangkok)(40721624)</t>
  </si>
  <si>
    <t>豪华套房（经典高级套房）&lt;2人入住&gt;&lt;不退款&gt;</t>
  </si>
  <si>
    <t>Yip/Kylie</t>
  </si>
  <si>
    <t xml:space="preserve">3556297	</t>
  </si>
  <si>
    <t xml:space="preserve">378935	</t>
  </si>
  <si>
    <t xml:space="preserve">999222322682455	</t>
  </si>
  <si>
    <t>[薄荷岛]贝尔福度假酒店(The Bellevue Resort)(44686627)</t>
  </si>
  <si>
    <t>高级双床房&lt;1&gt;&lt;2人入住&gt;&lt;不退款&gt;&lt;早餐&gt;</t>
  </si>
  <si>
    <t>Varquez/JV,Varquez/JV,Varquez/JV,Varquez/JV,Varquez/JV,Varquez/JV,Varquez/JV,Varquez/JV</t>
  </si>
  <si>
    <t>CA5326230702USD</t>
  </si>
  <si>
    <t xml:space="preserve">2973418	</t>
  </si>
  <si>
    <t xml:space="preserve">20148924	</t>
  </si>
  <si>
    <t>取消</t>
  </si>
  <si>
    <t xml:space="preserve">999224817087734	</t>
  </si>
  <si>
    <t>甄选至尊豪华房&lt;2人入住&gt;&lt;不退款&gt;&lt;早餐&gt;</t>
  </si>
  <si>
    <t>CHEN/SOK PENG,CHIN/JOEY</t>
  </si>
  <si>
    <t xml:space="preserve">3515331	</t>
  </si>
  <si>
    <t xml:space="preserve">950438	</t>
  </si>
  <si>
    <t xml:space="preserve">999224887503324	</t>
  </si>
  <si>
    <t>SAKAGUCHI/MAYU</t>
  </si>
  <si>
    <t xml:space="preserve">3533818	</t>
  </si>
  <si>
    <t xml:space="preserve">23049008	</t>
  </si>
  <si>
    <t xml:space="preserve">999224904203484	</t>
  </si>
  <si>
    <t>[乔治市]槟城乔治敦图恩酒店(Tune Hotel Georgetown Penang)(39035338)</t>
  </si>
  <si>
    <t>大床房&lt;2人入住&gt;&lt;不退款&gt;</t>
  </si>
  <si>
    <t>WONG/DESMOND</t>
  </si>
  <si>
    <t xml:space="preserve">3537917	</t>
  </si>
  <si>
    <t xml:space="preserve">139178	</t>
  </si>
  <si>
    <t xml:space="preserve">999224928041687	</t>
  </si>
  <si>
    <t>标准双床房&lt;2人入住&gt;&lt;不退款&gt;</t>
  </si>
  <si>
    <t>ZENG/XIULING</t>
  </si>
  <si>
    <t xml:space="preserve">3543790	</t>
  </si>
  <si>
    <t xml:space="preserve">23049289	</t>
  </si>
  <si>
    <t xml:space="preserve">999224929818723	</t>
  </si>
  <si>
    <t>[哥打京那巴鲁]明园酒店及公寓(Ming Garden Hotel &amp; Residences)(40721484)</t>
  </si>
  <si>
    <t>高级房&lt;2人入住&gt;&lt;不退款&gt;</t>
  </si>
  <si>
    <t>TAN/MINGZHE</t>
  </si>
  <si>
    <t xml:space="preserve">3544350	</t>
  </si>
  <si>
    <t xml:space="preserve">8632521	</t>
  </si>
  <si>
    <t xml:space="preserve">999224941865191	</t>
  </si>
  <si>
    <t>[曼谷]曼谷林布兰套房酒店(Rembrandt Hotel and Suites Bangkok)(44800781)</t>
  </si>
  <si>
    <t>高级房&lt;1&gt;&lt;2人入住&gt;&lt;不退款&gt;</t>
  </si>
  <si>
    <t>AHN/JUNGWOO</t>
  </si>
  <si>
    <t xml:space="preserve">3547591	</t>
  </si>
  <si>
    <t xml:space="preserve">126881256	</t>
  </si>
  <si>
    <t xml:space="preserve">999224993016517	</t>
  </si>
  <si>
    <t>[吉隆坡]吉隆坡宾乐雅服务公寓(Parkroyal Serviced Suites Kuala Lumpur)(37195991)</t>
  </si>
  <si>
    <t>特大床一室套房&lt;2人入住&gt;&lt;不退款&gt;</t>
  </si>
  <si>
    <t>ANG/JONG JENG</t>
  </si>
  <si>
    <t xml:space="preserve">3560195	</t>
  </si>
  <si>
    <t xml:space="preserve">412747	</t>
  </si>
  <si>
    <t xml:space="preserve">999224999127373	</t>
  </si>
  <si>
    <t>[八打灵再也]皇家朱兰白沙罗酒店(Royale Chulan Damansara)(37225853)</t>
  </si>
  <si>
    <t>CHAW/CHAW HUI WEN</t>
  </si>
  <si>
    <t xml:space="preserve">3560978	</t>
  </si>
  <si>
    <t xml:space="preserve">624430	</t>
  </si>
  <si>
    <t xml:space="preserve">999225003198424	</t>
  </si>
  <si>
    <t>[帕拉尼亚克]凯悦马尼拉城市之梦酒店(Hyatt Regency Manila City of Dreams)(37251794)</t>
  </si>
  <si>
    <t>凯悦豪华大床客房&lt;2人入住&gt;&lt;不退款&gt;</t>
  </si>
  <si>
    <t>Lee/Soongu</t>
  </si>
  <si>
    <t xml:space="preserve">3562062	</t>
  </si>
  <si>
    <t xml:space="preserve">49616955	</t>
  </si>
  <si>
    <t xml:space="preserve">999225005874034	</t>
  </si>
  <si>
    <t>[普吉岛]拉威棕榈滩度假酒店(Rawai Palm Beach Resort)(39043570)</t>
  </si>
  <si>
    <t>高级池景房&lt;2人入住&gt;&lt;不退款&gt;</t>
  </si>
  <si>
    <t>TINARAT/KAITTISAK</t>
  </si>
  <si>
    <t xml:space="preserve">3562915	</t>
  </si>
  <si>
    <t xml:space="preserve">Sineenuch	</t>
  </si>
  <si>
    <t xml:space="preserve">999224015464467	</t>
  </si>
  <si>
    <t>KIM/YUNA,LEE/JIYEON</t>
  </si>
  <si>
    <t>CA5326230703USD</t>
  </si>
  <si>
    <t xml:space="preserve">3330426	</t>
  </si>
  <si>
    <t xml:space="preserve">123983506	</t>
  </si>
  <si>
    <t xml:space="preserve">999224549958342	</t>
  </si>
  <si>
    <t>[巴都丁宜]槟城硬石酒店(Hard Rock Hotel Penang)(37202021)</t>
  </si>
  <si>
    <t>海景豪华房（阳台）&lt;2人入住&gt;&lt;不退款&gt;&lt;早餐&gt;</t>
  </si>
  <si>
    <t>MOHD NASIR/ZAHIRAH</t>
  </si>
  <si>
    <t xml:space="preserve">3452440	</t>
  </si>
  <si>
    <t xml:space="preserve">15724317	</t>
  </si>
  <si>
    <t xml:space="preserve">999224676142617	</t>
  </si>
  <si>
    <t>[曼谷]隆齐格兰德中心点酒店(Grande Centre Point Hotel Ploenchit)(37207258)</t>
  </si>
  <si>
    <t>高级阳台房&lt;2人入住&gt;&lt;不退款&gt;&lt;早餐&gt;</t>
  </si>
  <si>
    <t>HSIEH/TSUNGLIN,YANG/PEICHEN</t>
  </si>
  <si>
    <t xml:space="preserve">3478582	</t>
  </si>
  <si>
    <t xml:space="preserve">211195.	</t>
  </si>
  <si>
    <t xml:space="preserve">999224745311384	</t>
  </si>
  <si>
    <t>KIM/KYUNGRAK</t>
  </si>
  <si>
    <t xml:space="preserve">3498714	</t>
  </si>
  <si>
    <t xml:space="preserve">23047893	</t>
  </si>
  <si>
    <t xml:space="preserve">999224745617885	</t>
  </si>
  <si>
    <t>CHOI/UYEONG</t>
  </si>
  <si>
    <t xml:space="preserve">3498883	</t>
  </si>
  <si>
    <t xml:space="preserve">23047894	</t>
  </si>
  <si>
    <t xml:space="preserve">999224780203658	</t>
  </si>
  <si>
    <t>[曼谷]曼谷拉查丹利都喜套房酒店公寓(Dusit Suites Hotel Ratchadamri, Bangkok)(40721705)</t>
  </si>
  <si>
    <t>一卧室豪华套房&lt;2人入住&gt;&lt;不退款&gt;</t>
  </si>
  <si>
    <t>REN KOY/HAN</t>
  </si>
  <si>
    <t xml:space="preserve">3506282	</t>
  </si>
  <si>
    <t xml:space="preserve">234012	</t>
  </si>
  <si>
    <t xml:space="preserve">999224857386752	</t>
  </si>
  <si>
    <t>GARCIA/KRISTLE ANN GERALDO,QUIJADA/CYRA JANE GONZAGA</t>
  </si>
  <si>
    <t xml:space="preserve">3527014	</t>
  </si>
  <si>
    <t xml:space="preserve">126585256	</t>
  </si>
  <si>
    <t xml:space="preserve">999224872904290	</t>
  </si>
  <si>
    <t>ISMAIL/NOOR</t>
  </si>
  <si>
    <t xml:space="preserve">3530514	</t>
  </si>
  <si>
    <t xml:space="preserve"> 623660	</t>
  </si>
  <si>
    <t xml:space="preserve">999224886006101	</t>
  </si>
  <si>
    <t>YAN/DONGXUE,YAN/XINHUI</t>
  </si>
  <si>
    <t xml:space="preserve">3533327	</t>
  </si>
  <si>
    <t xml:space="preserve">23048997	</t>
  </si>
  <si>
    <t xml:space="preserve">999224946119901	</t>
  </si>
  <si>
    <t>MOON/SUNKWAN</t>
  </si>
  <si>
    <t xml:space="preserve">3549073	</t>
  </si>
  <si>
    <t xml:space="preserve">23049404	</t>
  </si>
  <si>
    <t xml:space="preserve">999224946143018	</t>
  </si>
  <si>
    <t>KIM/KITAE</t>
  </si>
  <si>
    <t xml:space="preserve">3549081	</t>
  </si>
  <si>
    <t xml:space="preserve">162257	</t>
  </si>
  <si>
    <t xml:space="preserve">999224960254845	</t>
  </si>
  <si>
    <t>Ati/Ati</t>
  </si>
  <si>
    <t xml:space="preserve">3551866	</t>
  </si>
  <si>
    <t xml:space="preserve">624174	</t>
  </si>
  <si>
    <t xml:space="preserve">24992026562	</t>
  </si>
  <si>
    <t>豪华双床房&lt;1&gt;&lt;2人入住&gt;&lt;不退款&gt;</t>
  </si>
  <si>
    <t>NASSIF/ABDUL NASER,NASSIF/MOHAMAD ALI</t>
  </si>
  <si>
    <t xml:space="preserve">3559535	</t>
  </si>
  <si>
    <t xml:space="preserve">954324	</t>
  </si>
  <si>
    <t>,</t>
  </si>
  <si>
    <t>USD 4501.39</t>
  </si>
  <si>
    <t>A230703093858911</t>
  </si>
  <si>
    <t>A230703093957911</t>
  </si>
  <si>
    <t>USD / HKD 当前参考汇率: 7.83748</t>
  </si>
  <si>
    <t xml:space="preserve">总计：4501.39 USD/
35279.55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</si>
  <si>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</si>
  <si>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</si>
  <si>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</si>
  <si>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</si>
  <si>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</si>
  <si>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</si>
  <si>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</si>
  <si>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</si>
  <si>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</si>
  <si>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</si>
  <si>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</si>
  <si>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</si>
  <si>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</si>
  <si>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</si>
  <si>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</si>
  <si>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</si>
  <si>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</si>
  <si>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</si>
  <si>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</si>
  <si>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2023-06-28</t>
  </si>
  <si>
    <t>3562915</t>
  </si>
  <si>
    <t>拉威棕榈滩度假酒店(SHA Extra Plus)</t>
  </si>
  <si>
    <t>TINARAT KAITTISAK</t>
  </si>
  <si>
    <t>2023-06-29</t>
  </si>
  <si>
    <t>退房日周结</t>
  </si>
  <si>
    <t>211.97</t>
  </si>
  <si>
    <t>29.29</t>
  </si>
  <si>
    <t>0</t>
  </si>
  <si>
    <t>0.00</t>
  </si>
  <si>
    <t>携程盛景国际直连</t>
  </si>
  <si>
    <t>01.010677</t>
  </si>
  <si>
    <t>2023-06-28 14:35:00</t>
  </si>
  <si>
    <t>否</t>
  </si>
  <si>
    <t>汇智国际旅游发展有限公司</t>
  </si>
  <si>
    <t>直采</t>
  </si>
  <si>
    <t>泰国</t>
  </si>
  <si>
    <t>3562062</t>
  </si>
  <si>
    <t>马尼拉梦之城凯悦酒店</t>
  </si>
  <si>
    <t>Lee Soongu</t>
  </si>
  <si>
    <t>1045.02</t>
  </si>
  <si>
    <t>144.40</t>
  </si>
  <si>
    <t>2023-06-28 14:12:59</t>
  </si>
  <si>
    <t>菲律宾</t>
  </si>
  <si>
    <t>3560978</t>
  </si>
  <si>
    <t>吉隆坡白沙罗皇家朱兰酒店</t>
  </si>
  <si>
    <t>CHAW CHAW HUI WEN</t>
  </si>
  <si>
    <t>354.99</t>
  </si>
  <si>
    <t>48.92</t>
  </si>
  <si>
    <t>2023-06-28 09:43:05</t>
  </si>
  <si>
    <t>马来西亚</t>
  </si>
  <si>
    <t>2023-06-27</t>
  </si>
  <si>
    <t>3560195</t>
  </si>
  <si>
    <t>吉隆坡宾乐雅服务公寓</t>
  </si>
  <si>
    <t>ANG JONG JENG</t>
  </si>
  <si>
    <t>494.97</t>
  </si>
  <si>
    <t>68.21</t>
  </si>
  <si>
    <t>2023-06-28 17:03:55</t>
  </si>
  <si>
    <t>3559535</t>
  </si>
  <si>
    <t>铂尔曼吉隆坡城市中心大酒店</t>
  </si>
  <si>
    <t>NASSIF ABDUL NASER,NASSIF MOHAMAD ALI</t>
  </si>
  <si>
    <t>2023-06-30</t>
  </si>
  <si>
    <t>1221.99</t>
  </si>
  <si>
    <t>168.40</t>
  </si>
  <si>
    <t>2023-06-28 09:27:55</t>
  </si>
  <si>
    <t>3556297</t>
  </si>
  <si>
    <t>曼谷拉查丹利中心酒店  (SHA Plus+)</t>
  </si>
  <si>
    <t>Yip Kylie</t>
  </si>
  <si>
    <t>862.00</t>
  </si>
  <si>
    <t>118.79</t>
  </si>
  <si>
    <t>2023-06-27 10:01:39</t>
  </si>
  <si>
    <t>2023-06-25</t>
  </si>
  <si>
    <t>3551866</t>
  </si>
  <si>
    <t>Ati Ati</t>
  </si>
  <si>
    <t>355.01</t>
  </si>
  <si>
    <t>49.25</t>
  </si>
  <si>
    <t>2023-06-26 09:20:25</t>
  </si>
  <si>
    <t>3550866</t>
  </si>
  <si>
    <t>美多利娱乐场酒店</t>
  </si>
  <si>
    <t>MERCADO IAN GABRIEL VILLAROSA,LU LIYUAN</t>
  </si>
  <si>
    <t>2023-06-26</t>
  </si>
  <si>
    <t>1720.07</t>
  </si>
  <si>
    <t>238.62</t>
  </si>
  <si>
    <t>2023-06-26 01:09:11</t>
  </si>
  <si>
    <t>3549081</t>
  </si>
  <si>
    <t>KIM KITAE</t>
  </si>
  <si>
    <t>2580.10</t>
  </si>
  <si>
    <t>357.93</t>
  </si>
  <si>
    <t>2023-06-25 13:26:41</t>
  </si>
  <si>
    <t>3549073</t>
  </si>
  <si>
    <t>首尔三井酒店</t>
  </si>
  <si>
    <t>MOON SUNKWAN</t>
  </si>
  <si>
    <t>544.02</t>
  </si>
  <si>
    <t>75.47</t>
  </si>
  <si>
    <t>2023-06-25 16:33:03</t>
  </si>
  <si>
    <t>韩国</t>
  </si>
  <si>
    <t>3548049</t>
  </si>
  <si>
    <t>KLAYPARN SAROCHA</t>
  </si>
  <si>
    <t>1418.04</t>
  </si>
  <si>
    <t>196.72</t>
  </si>
  <si>
    <t>2023-06-25 09:05:56</t>
  </si>
  <si>
    <t>2023-06-24</t>
  </si>
  <si>
    <t>3547591</t>
  </si>
  <si>
    <t>曼谷瑞博朗得酒店</t>
  </si>
  <si>
    <t>AHN JUNGWOO</t>
  </si>
  <si>
    <t>653.95</t>
  </si>
  <si>
    <t>90.72</t>
  </si>
  <si>
    <t>2023-06-25 10:06:05</t>
  </si>
  <si>
    <t>3544350</t>
  </si>
  <si>
    <t>哥打京那巴鲁元明大酒店</t>
  </si>
  <si>
    <t>TAN MINGZHE</t>
  </si>
  <si>
    <t>469.99</t>
  </si>
  <si>
    <t>65.20</t>
  </si>
  <si>
    <t>2023-06-24 12:41:07</t>
  </si>
  <si>
    <t>2023-06-23</t>
  </si>
  <si>
    <t>3543790</t>
  </si>
  <si>
    <t>ZENG XIULING</t>
  </si>
  <si>
    <t>1519.99</t>
  </si>
  <si>
    <t>211.26</t>
  </si>
  <si>
    <t>2023-06-24 08:41:10</t>
  </si>
  <si>
    <t>2023-06-22</t>
  </si>
  <si>
    <t>3537917</t>
  </si>
  <si>
    <t>槟城市途恩酒店</t>
  </si>
  <si>
    <t>WONG DESMOND</t>
  </si>
  <si>
    <t>548.04</t>
  </si>
  <si>
    <t>76.15</t>
  </si>
  <si>
    <t>2023-06-22 15:23:51</t>
  </si>
  <si>
    <t>3536993</t>
  </si>
  <si>
    <t>KIM EAM BAE</t>
  </si>
  <si>
    <t>549.99</t>
  </si>
  <si>
    <t>76.42</t>
  </si>
  <si>
    <t>2023-06-22 14:29:10</t>
  </si>
  <si>
    <t>3536487</t>
  </si>
  <si>
    <t>曼谷廊曼机场阿玛瑞酒店</t>
  </si>
  <si>
    <t>LI SIU LING,LEE WING LIN,CHEUNG KIN WAH,CHAN SUK HAN</t>
  </si>
  <si>
    <t>1008.00</t>
  </si>
  <si>
    <t>140.06</t>
  </si>
  <si>
    <t>2023-06-22 10:21:10</t>
  </si>
  <si>
    <t>2023-06-21</t>
  </si>
  <si>
    <t>3533818</t>
  </si>
  <si>
    <t>SAKAGUCHI MAYU</t>
  </si>
  <si>
    <t>1090.94</t>
  </si>
  <si>
    <t>151.49</t>
  </si>
  <si>
    <t>2023-06-21 21:17:16</t>
  </si>
  <si>
    <t>3533327</t>
  </si>
  <si>
    <t>YAN DONGXUE,YAN XINHUI</t>
  </si>
  <si>
    <t>2726.95</t>
  </si>
  <si>
    <t>378.67</t>
  </si>
  <si>
    <t>2023-06-22 08:08:11</t>
  </si>
  <si>
    <t>2023-06-20</t>
  </si>
  <si>
    <t>3530514</t>
  </si>
  <si>
    <t>ISMAIL NOOR</t>
  </si>
  <si>
    <t>1034.90</t>
  </si>
  <si>
    <t>144.15</t>
  </si>
  <si>
    <t>2023-06-21 09:41:35</t>
  </si>
  <si>
    <t>2023-06-19</t>
  </si>
  <si>
    <t>3527014</t>
  </si>
  <si>
    <t>GARCIA KRISTLE ANN GERALDO,QUIJADA CYRA JANE GONZAGA</t>
  </si>
  <si>
    <t>986.91</t>
  </si>
  <si>
    <t>138.12</t>
  </si>
  <si>
    <t>2023-06-20 10:42:06</t>
  </si>
  <si>
    <t>2023-06-18</t>
  </si>
  <si>
    <t>3520602</t>
  </si>
  <si>
    <t>曼谷野餐酒店曼谷</t>
  </si>
  <si>
    <t>ZHANG CHUN,LIU ZHENGWANG</t>
  </si>
  <si>
    <t>542.04</t>
  </si>
  <si>
    <t>75.86</t>
  </si>
  <si>
    <t>2023-06-18 16:59:37</t>
  </si>
  <si>
    <t>2023-06-17</t>
  </si>
  <si>
    <t>3515331</t>
  </si>
  <si>
    <t>CHEN SOK PENG,CHIN JOEY</t>
  </si>
  <si>
    <t>764.99</t>
  </si>
  <si>
    <t>107.07</t>
  </si>
  <si>
    <t>2023-06-17 15:00:08</t>
  </si>
  <si>
    <t>2023-06-15</t>
  </si>
  <si>
    <t>3506282</t>
  </si>
  <si>
    <t>曼谷杜斯特套房酒店式公寓</t>
  </si>
  <si>
    <t>REN KOY HAN</t>
  </si>
  <si>
    <t>2132.97</t>
  </si>
  <si>
    <t>297.66</t>
  </si>
  <si>
    <t>2023-06-15 11:00:04</t>
  </si>
  <si>
    <t>2023-06-13</t>
  </si>
  <si>
    <t>3498883</t>
  </si>
  <si>
    <t>CHOI UYEONG</t>
  </si>
  <si>
    <t>566.98</t>
  </si>
  <si>
    <t>79.14</t>
  </si>
  <si>
    <t>2023-06-13 17:24:25</t>
  </si>
  <si>
    <t>3498714</t>
  </si>
  <si>
    <t>KIM KYUNGRAK</t>
  </si>
  <si>
    <t>1700.95</t>
  </si>
  <si>
    <t>237.42</t>
  </si>
  <si>
    <t>2023-06-13 17:23:30</t>
  </si>
  <si>
    <t>2023-06-08</t>
  </si>
  <si>
    <t>3478582</t>
  </si>
  <si>
    <t>曼谷奔齐中心大酒店</t>
  </si>
  <si>
    <t>HSIEH TSUNGLIN,YANG PEICHEN</t>
  </si>
  <si>
    <t>1514.46</t>
  </si>
  <si>
    <t>212.00</t>
  </si>
  <si>
    <t>2023-06-09 13:32:08</t>
  </si>
  <si>
    <t>2023-06-02</t>
  </si>
  <si>
    <t>3452440</t>
  </si>
  <si>
    <t>槟城硬石酒店</t>
  </si>
  <si>
    <t>MOHD NASIR ZAHIRAH</t>
  </si>
  <si>
    <t>1764.94</t>
  </si>
  <si>
    <t>248.00</t>
  </si>
  <si>
    <t>2023-06-03 10:37:22</t>
  </si>
  <si>
    <t>2023-05-28</t>
  </si>
  <si>
    <t>3433464</t>
  </si>
  <si>
    <t>曼谷通罗UHG酒店</t>
  </si>
  <si>
    <t>Lai Chee Soon,Lai Chee Soon</t>
  </si>
  <si>
    <t>1062.62</t>
  </si>
  <si>
    <t>150.00</t>
  </si>
  <si>
    <t>2023-05-28 23:57:26</t>
  </si>
  <si>
    <t>直连</t>
  </si>
  <si>
    <t>2023-05-05</t>
  </si>
  <si>
    <t>3330426</t>
  </si>
  <si>
    <t>KIM YUNA,LEE JIYEON</t>
  </si>
  <si>
    <t>873.21</t>
  </si>
  <si>
    <t>126.00</t>
  </si>
  <si>
    <t>2023-05-06 14:37:39</t>
  </si>
  <si>
    <t>2023-01-24</t>
  </si>
  <si>
    <t>2973418</t>
  </si>
  <si>
    <t>贝尔福度假酒店</t>
  </si>
  <si>
    <t>Varquez JV,Varquez JV,Varquez JV,Varquez JV,Varquez JV,Varquez JV,Varquez JV,Varquez JV</t>
  </si>
  <si>
    <t>2023-01-24 08:14:27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</si>
</sst>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41</xdr:row>
      <xdr:rowOff>7620</xdr:rowOff>
    </xdr:from>
    <xdr:to>
      <xdr:col>13</xdr:col>
      <xdr:colOff>526415</xdr:colOff>
      <xdr:row>65</xdr:row>
      <xdr:rowOff>144780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322820"/>
          <a:ext cx="9745980" cy="4526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3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45102</v>
      </c>
      <c r="G2" s="7">
        <v>45105</v>
      </c>
      <c r="H2" s="4">
        <v>1</v>
      </c>
      <c r="I2" s="4">
        <v>3</v>
      </c>
      <c r="J2" s="4">
        <v>3</v>
      </c>
      <c r="K2" s="4" t="s">
        <v>30</v>
      </c>
      <c r="L2" s="4">
        <v>150</v>
      </c>
      <c r="M2" s="4">
        <v>150</v>
      </c>
      <c r="N2" s="4" t="s">
        <v>31</v>
      </c>
      <c r="O2" s="4" t="s">
        <v>32</v>
      </c>
      <c r="P2" s="4" t="s">
        <v>33</v>
      </c>
      <c r="Q2" s="4">
        <v>0</v>
      </c>
      <c r="R2" s="10">
        <v>45074</v>
      </c>
      <c r="S2" s="7">
        <v>45108</v>
      </c>
      <c r="T2" s="4" t="s">
        <v>34</v>
      </c>
      <c r="U2" s="4">
        <v>150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45103</v>
      </c>
      <c r="G3" s="7">
        <v>45105</v>
      </c>
      <c r="H3" s="4">
        <v>1</v>
      </c>
      <c r="I3" s="4">
        <v>2</v>
      </c>
      <c r="J3" s="4">
        <v>2</v>
      </c>
      <c r="K3" s="4" t="s">
        <v>30</v>
      </c>
      <c r="L3" s="4">
        <v>75.86</v>
      </c>
      <c r="M3" s="4">
        <v>75.86</v>
      </c>
      <c r="N3" s="4" t="s">
        <v>40</v>
      </c>
      <c r="O3" s="4" t="s">
        <v>32</v>
      </c>
      <c r="P3" s="4" t="s">
        <v>33</v>
      </c>
      <c r="Q3" s="4">
        <v>0</v>
      </c>
      <c r="R3" s="10">
        <v>45095</v>
      </c>
      <c r="S3" s="7">
        <v>45108</v>
      </c>
      <c r="T3" s="4" t="s">
        <v>34</v>
      </c>
      <c r="U3" s="4">
        <v>75.86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6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7">
        <v>45104</v>
      </c>
      <c r="G4" s="7">
        <v>45105</v>
      </c>
      <c r="H4" s="4">
        <v>2</v>
      </c>
      <c r="I4" s="4">
        <v>1</v>
      </c>
      <c r="J4" s="4">
        <v>2</v>
      </c>
      <c r="K4" s="4" t="s">
        <v>30</v>
      </c>
      <c r="L4" s="4">
        <v>140.06</v>
      </c>
      <c r="M4" s="4">
        <v>140.06</v>
      </c>
      <c r="N4" s="4" t="s">
        <v>46</v>
      </c>
      <c r="O4" s="4" t="s">
        <v>32</v>
      </c>
      <c r="P4" s="4" t="s">
        <v>33</v>
      </c>
      <c r="Q4" s="4">
        <v>0</v>
      </c>
      <c r="R4" s="10">
        <v>45099.0000115741</v>
      </c>
      <c r="S4" s="7">
        <v>45108</v>
      </c>
      <c r="T4" s="4" t="s">
        <v>34</v>
      </c>
      <c r="U4" s="4">
        <v>140.06</v>
      </c>
      <c r="V4" s="4">
        <v>0</v>
      </c>
      <c r="W4" s="4">
        <v>0</v>
      </c>
      <c r="X4" s="4" t="s">
        <v>47</v>
      </c>
      <c r="Y4" s="4">
        <v>7157707</v>
      </c>
      <c r="Z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7">
        <v>45104</v>
      </c>
      <c r="G5" s="7">
        <v>45105</v>
      </c>
      <c r="H5" s="4">
        <v>1</v>
      </c>
      <c r="I5" s="4">
        <v>1</v>
      </c>
      <c r="J5" s="4">
        <v>1</v>
      </c>
      <c r="K5" s="4" t="s">
        <v>30</v>
      </c>
      <c r="L5" s="4">
        <v>76.42</v>
      </c>
      <c r="M5" s="4">
        <v>76.42</v>
      </c>
      <c r="N5" s="4" t="s">
        <v>52</v>
      </c>
      <c r="O5" s="4" t="s">
        <v>32</v>
      </c>
      <c r="P5" s="4" t="s">
        <v>33</v>
      </c>
      <c r="Q5" s="4">
        <v>0</v>
      </c>
      <c r="R5" s="10">
        <v>45099</v>
      </c>
      <c r="S5" s="7">
        <v>45108</v>
      </c>
      <c r="T5" s="4" t="s">
        <v>34</v>
      </c>
      <c r="U5" s="4">
        <v>76.42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6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7">
        <v>45104</v>
      </c>
      <c r="G6" s="7">
        <v>45105</v>
      </c>
      <c r="H6" s="4">
        <v>2</v>
      </c>
      <c r="I6" s="4">
        <v>1</v>
      </c>
      <c r="J6" s="4">
        <v>2</v>
      </c>
      <c r="K6" s="4" t="s">
        <v>30</v>
      </c>
      <c r="L6" s="4">
        <v>196.72</v>
      </c>
      <c r="M6" s="4">
        <v>196.72</v>
      </c>
      <c r="N6" s="4" t="s">
        <v>58</v>
      </c>
      <c r="O6" s="4" t="s">
        <v>32</v>
      </c>
      <c r="P6" s="4" t="s">
        <v>33</v>
      </c>
      <c r="Q6" s="4">
        <v>0</v>
      </c>
      <c r="R6" s="10">
        <v>45102</v>
      </c>
      <c r="S6" s="7">
        <v>45108</v>
      </c>
      <c r="T6" s="4" t="s">
        <v>34</v>
      </c>
      <c r="U6" s="4">
        <v>196.72</v>
      </c>
      <c r="V6" s="4">
        <v>0</v>
      </c>
      <c r="W6" s="4">
        <v>0</v>
      </c>
      <c r="X6" s="4" t="s">
        <v>59</v>
      </c>
      <c r="Y6" s="4">
        <v>953098</v>
      </c>
      <c r="Z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7">
        <v>45103</v>
      </c>
      <c r="G7" s="7">
        <v>45105</v>
      </c>
      <c r="H7" s="4">
        <v>1</v>
      </c>
      <c r="I7" s="4">
        <v>2</v>
      </c>
      <c r="J7" s="4">
        <v>2</v>
      </c>
      <c r="K7" s="4" t="s">
        <v>30</v>
      </c>
      <c r="L7" s="4">
        <v>238.62</v>
      </c>
      <c r="M7" s="4">
        <v>238.62</v>
      </c>
      <c r="N7" s="4" t="s">
        <v>64</v>
      </c>
      <c r="O7" s="4" t="s">
        <v>32</v>
      </c>
      <c r="P7" s="4" t="s">
        <v>33</v>
      </c>
      <c r="Q7" s="4">
        <v>0</v>
      </c>
      <c r="R7" s="10">
        <v>45102.0000115741</v>
      </c>
      <c r="S7" s="7">
        <v>45108</v>
      </c>
      <c r="T7" s="4" t="s">
        <v>34</v>
      </c>
      <c r="U7" s="4">
        <v>238.62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7">
        <v>45104</v>
      </c>
      <c r="G8" s="7">
        <v>45105</v>
      </c>
      <c r="H8" s="4">
        <v>1</v>
      </c>
      <c r="I8" s="4">
        <v>1</v>
      </c>
      <c r="J8" s="4">
        <v>1</v>
      </c>
      <c r="K8" s="4" t="s">
        <v>30</v>
      </c>
      <c r="L8" s="4">
        <v>118.79</v>
      </c>
      <c r="M8" s="4">
        <v>118.79</v>
      </c>
      <c r="N8" s="4" t="s">
        <v>70</v>
      </c>
      <c r="O8" s="4" t="s">
        <v>32</v>
      </c>
      <c r="P8" s="4" t="s">
        <v>33</v>
      </c>
      <c r="Q8" s="4">
        <v>0</v>
      </c>
      <c r="R8" s="10">
        <v>45104</v>
      </c>
      <c r="S8" s="7">
        <v>45108</v>
      </c>
      <c r="T8" s="4" t="s">
        <v>34</v>
      </c>
      <c r="U8" s="4">
        <v>118.79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7">
        <v>45104</v>
      </c>
      <c r="G9" s="7">
        <v>45106</v>
      </c>
      <c r="H9" s="4">
        <v>4</v>
      </c>
      <c r="I9" s="4">
        <v>2</v>
      </c>
      <c r="J9" s="4">
        <v>8</v>
      </c>
      <c r="K9" s="4" t="s">
        <v>30</v>
      </c>
      <c r="L9" s="4">
        <v>928</v>
      </c>
      <c r="M9" s="4">
        <v>928</v>
      </c>
      <c r="N9" s="4" t="s">
        <v>76</v>
      </c>
      <c r="O9" s="4" t="s">
        <v>77</v>
      </c>
      <c r="P9" s="4" t="s">
        <v>33</v>
      </c>
      <c r="Q9" s="4">
        <v>0</v>
      </c>
      <c r="R9" s="10">
        <v>44950</v>
      </c>
      <c r="S9" s="7">
        <v>45109</v>
      </c>
      <c r="T9" s="4" t="s">
        <v>34</v>
      </c>
      <c r="U9" s="4">
        <v>928</v>
      </c>
      <c r="V9" s="4">
        <v>0</v>
      </c>
      <c r="W9" s="4">
        <v>0</v>
      </c>
      <c r="X9" s="4" t="s">
        <v>78</v>
      </c>
      <c r="Y9" s="4" t="s">
        <v>79</v>
      </c>
    </row>
    <row r="10" s="4" customFormat="1" spans="1:25">
      <c r="A10" s="4" t="s">
        <v>73</v>
      </c>
      <c r="B10" s="4" t="s">
        <v>26</v>
      </c>
      <c r="C10" s="4" t="s">
        <v>80</v>
      </c>
      <c r="D10" s="4" t="s">
        <v>74</v>
      </c>
      <c r="E10" s="4" t="s">
        <v>75</v>
      </c>
      <c r="F10" s="7">
        <v>45104</v>
      </c>
      <c r="G10" s="7">
        <v>45106</v>
      </c>
      <c r="H10" s="4">
        <v>4</v>
      </c>
      <c r="I10" s="4">
        <v>2</v>
      </c>
      <c r="J10" s="4">
        <v>8</v>
      </c>
      <c r="K10" s="4" t="s">
        <v>30</v>
      </c>
      <c r="L10" s="4">
        <v>-928</v>
      </c>
      <c r="M10" s="4">
        <v>-928</v>
      </c>
      <c r="N10" s="4" t="s">
        <v>76</v>
      </c>
      <c r="O10" s="4" t="s">
        <v>77</v>
      </c>
      <c r="P10" s="4" t="s">
        <v>33</v>
      </c>
      <c r="Q10" s="4">
        <v>0</v>
      </c>
      <c r="R10" s="10">
        <v>44950</v>
      </c>
      <c r="S10" s="7">
        <v>45109</v>
      </c>
      <c r="T10" s="4" t="s">
        <v>34</v>
      </c>
      <c r="U10" s="4">
        <v>-928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56</v>
      </c>
      <c r="E11" s="4" t="s">
        <v>82</v>
      </c>
      <c r="F11" s="7">
        <v>45105</v>
      </c>
      <c r="G11" s="7">
        <v>45106</v>
      </c>
      <c r="H11" s="4">
        <v>1</v>
      </c>
      <c r="I11" s="4">
        <v>1</v>
      </c>
      <c r="J11" s="4">
        <v>1</v>
      </c>
      <c r="K11" s="4" t="s">
        <v>30</v>
      </c>
      <c r="L11" s="4">
        <v>107.07</v>
      </c>
      <c r="M11" s="4">
        <v>107.07</v>
      </c>
      <c r="N11" s="4" t="s">
        <v>83</v>
      </c>
      <c r="O11" s="4" t="s">
        <v>77</v>
      </c>
      <c r="P11" s="4" t="s">
        <v>33</v>
      </c>
      <c r="Q11" s="4">
        <v>0</v>
      </c>
      <c r="R11" s="10">
        <v>45094.0000115741</v>
      </c>
      <c r="S11" s="7">
        <v>45109</v>
      </c>
      <c r="T11" s="4" t="s">
        <v>34</v>
      </c>
      <c r="U11" s="4">
        <v>107.07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50</v>
      </c>
      <c r="E12" s="4" t="s">
        <v>51</v>
      </c>
      <c r="F12" s="7">
        <v>45104</v>
      </c>
      <c r="G12" s="7">
        <v>45106</v>
      </c>
      <c r="H12" s="4">
        <v>1</v>
      </c>
      <c r="I12" s="4">
        <v>2</v>
      </c>
      <c r="J12" s="4">
        <v>2</v>
      </c>
      <c r="K12" s="4" t="s">
        <v>30</v>
      </c>
      <c r="L12" s="4">
        <v>151.49</v>
      </c>
      <c r="M12" s="4">
        <v>151.49</v>
      </c>
      <c r="N12" s="4" t="s">
        <v>87</v>
      </c>
      <c r="O12" s="4" t="s">
        <v>77</v>
      </c>
      <c r="P12" s="4" t="s">
        <v>33</v>
      </c>
      <c r="Q12" s="4">
        <v>0</v>
      </c>
      <c r="R12" s="10">
        <v>45098.0000115741</v>
      </c>
      <c r="S12" s="7">
        <v>45109</v>
      </c>
      <c r="T12" s="4" t="s">
        <v>34</v>
      </c>
      <c r="U12" s="4">
        <v>151.49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7">
        <v>45102</v>
      </c>
      <c r="G13" s="7">
        <v>45106</v>
      </c>
      <c r="H13" s="4">
        <v>1</v>
      </c>
      <c r="I13" s="4">
        <v>4</v>
      </c>
      <c r="J13" s="4">
        <v>4</v>
      </c>
      <c r="K13" s="4" t="s">
        <v>30</v>
      </c>
      <c r="L13" s="4">
        <v>76.15</v>
      </c>
      <c r="M13" s="4">
        <v>76.15</v>
      </c>
      <c r="N13" s="4" t="s">
        <v>93</v>
      </c>
      <c r="O13" s="4" t="s">
        <v>77</v>
      </c>
      <c r="P13" s="4" t="s">
        <v>33</v>
      </c>
      <c r="Q13" s="4">
        <v>0</v>
      </c>
      <c r="R13" s="10">
        <v>45099</v>
      </c>
      <c r="S13" s="7">
        <v>45109</v>
      </c>
      <c r="T13" s="4" t="s">
        <v>34</v>
      </c>
      <c r="U13" s="4">
        <v>76.15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50</v>
      </c>
      <c r="E14" s="4" t="s">
        <v>97</v>
      </c>
      <c r="F14" s="7">
        <v>45104</v>
      </c>
      <c r="G14" s="7">
        <v>45106</v>
      </c>
      <c r="H14" s="4">
        <v>1</v>
      </c>
      <c r="I14" s="4">
        <v>2</v>
      </c>
      <c r="J14" s="4">
        <v>2</v>
      </c>
      <c r="K14" s="4" t="s">
        <v>30</v>
      </c>
      <c r="L14" s="4">
        <v>211.26</v>
      </c>
      <c r="M14" s="4">
        <v>211.26</v>
      </c>
      <c r="N14" s="4" t="s">
        <v>98</v>
      </c>
      <c r="O14" s="4" t="s">
        <v>77</v>
      </c>
      <c r="P14" s="4" t="s">
        <v>33</v>
      </c>
      <c r="Q14" s="4">
        <v>0</v>
      </c>
      <c r="R14" s="10">
        <v>45100.0000115741</v>
      </c>
      <c r="S14" s="7">
        <v>45109</v>
      </c>
      <c r="T14" s="4" t="s">
        <v>34</v>
      </c>
      <c r="U14" s="4">
        <v>211.26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7">
        <v>45104</v>
      </c>
      <c r="G15" s="7">
        <v>45106</v>
      </c>
      <c r="H15" s="4">
        <v>1</v>
      </c>
      <c r="I15" s="4">
        <v>2</v>
      </c>
      <c r="J15" s="4">
        <v>2</v>
      </c>
      <c r="K15" s="4" t="s">
        <v>30</v>
      </c>
      <c r="L15" s="4">
        <v>65.2</v>
      </c>
      <c r="M15" s="4">
        <v>65.2</v>
      </c>
      <c r="N15" s="4" t="s">
        <v>104</v>
      </c>
      <c r="O15" s="4" t="s">
        <v>77</v>
      </c>
      <c r="P15" s="4" t="s">
        <v>33</v>
      </c>
      <c r="Q15" s="4">
        <v>0</v>
      </c>
      <c r="R15" s="10">
        <v>45101.0000115741</v>
      </c>
      <c r="S15" s="7">
        <v>45109</v>
      </c>
      <c r="T15" s="4" t="s">
        <v>34</v>
      </c>
      <c r="U15" s="4">
        <v>65.2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7">
        <v>45104</v>
      </c>
      <c r="G16" s="7">
        <v>45106</v>
      </c>
      <c r="H16" s="4">
        <v>1</v>
      </c>
      <c r="I16" s="4">
        <v>2</v>
      </c>
      <c r="J16" s="4">
        <v>2</v>
      </c>
      <c r="K16" s="4" t="s">
        <v>30</v>
      </c>
      <c r="L16" s="4">
        <v>90.72</v>
      </c>
      <c r="M16" s="4">
        <v>90.72</v>
      </c>
      <c r="N16" s="4" t="s">
        <v>110</v>
      </c>
      <c r="O16" s="4" t="s">
        <v>77</v>
      </c>
      <c r="P16" s="4" t="s">
        <v>33</v>
      </c>
      <c r="Q16" s="4">
        <v>0</v>
      </c>
      <c r="R16" s="10">
        <v>45101</v>
      </c>
      <c r="S16" s="7">
        <v>45109</v>
      </c>
      <c r="T16" s="4" t="s">
        <v>34</v>
      </c>
      <c r="U16" s="4">
        <v>90.72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7">
        <v>45105</v>
      </c>
      <c r="G17" s="7">
        <v>45106</v>
      </c>
      <c r="H17" s="4">
        <v>1</v>
      </c>
      <c r="I17" s="4">
        <v>1</v>
      </c>
      <c r="J17" s="4">
        <v>1</v>
      </c>
      <c r="K17" s="4" t="s">
        <v>30</v>
      </c>
      <c r="L17" s="4">
        <v>68.21</v>
      </c>
      <c r="M17" s="4">
        <v>68.21</v>
      </c>
      <c r="N17" s="4" t="s">
        <v>116</v>
      </c>
      <c r="O17" s="4" t="s">
        <v>77</v>
      </c>
      <c r="P17" s="4" t="s">
        <v>33</v>
      </c>
      <c r="Q17" s="4">
        <v>0</v>
      </c>
      <c r="R17" s="10">
        <v>45104.0000115741</v>
      </c>
      <c r="S17" s="7">
        <v>45109</v>
      </c>
      <c r="T17" s="4" t="s">
        <v>34</v>
      </c>
      <c r="U17" s="4">
        <v>68.21</v>
      </c>
      <c r="V17" s="4">
        <v>0</v>
      </c>
      <c r="W17" s="4">
        <v>0</v>
      </c>
      <c r="X17" s="4" t="s">
        <v>117</v>
      </c>
      <c r="Y17" s="4" t="s">
        <v>118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103</v>
      </c>
      <c r="F18" s="7">
        <v>45105</v>
      </c>
      <c r="G18" s="7">
        <v>45106</v>
      </c>
      <c r="H18" s="4">
        <v>1</v>
      </c>
      <c r="I18" s="4">
        <v>1</v>
      </c>
      <c r="J18" s="4">
        <v>1</v>
      </c>
      <c r="K18" s="4" t="s">
        <v>30</v>
      </c>
      <c r="L18" s="4">
        <v>48.92</v>
      </c>
      <c r="M18" s="4">
        <v>48.92</v>
      </c>
      <c r="N18" s="4" t="s">
        <v>121</v>
      </c>
      <c r="O18" s="4" t="s">
        <v>77</v>
      </c>
      <c r="P18" s="4" t="s">
        <v>33</v>
      </c>
      <c r="Q18" s="4">
        <v>0</v>
      </c>
      <c r="R18" s="10">
        <v>45105.0000115741</v>
      </c>
      <c r="S18" s="7">
        <v>45109</v>
      </c>
      <c r="T18" s="4" t="s">
        <v>34</v>
      </c>
      <c r="U18" s="4">
        <v>48.92</v>
      </c>
      <c r="V18" s="4">
        <v>0</v>
      </c>
      <c r="W18" s="4">
        <v>0</v>
      </c>
      <c r="X18" s="4" t="s">
        <v>122</v>
      </c>
      <c r="Y18" s="4" t="s">
        <v>123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125</v>
      </c>
      <c r="E19" s="4" t="s">
        <v>126</v>
      </c>
      <c r="F19" s="7">
        <v>45105</v>
      </c>
      <c r="G19" s="7">
        <v>45106</v>
      </c>
      <c r="H19" s="4">
        <v>1</v>
      </c>
      <c r="I19" s="4">
        <v>1</v>
      </c>
      <c r="J19" s="4">
        <v>1</v>
      </c>
      <c r="K19" s="4" t="s">
        <v>30</v>
      </c>
      <c r="L19" s="4">
        <v>144.4</v>
      </c>
      <c r="M19" s="4">
        <v>144.4</v>
      </c>
      <c r="N19" s="4" t="s">
        <v>127</v>
      </c>
      <c r="O19" s="4" t="s">
        <v>77</v>
      </c>
      <c r="P19" s="4" t="s">
        <v>33</v>
      </c>
      <c r="Q19" s="4">
        <v>0</v>
      </c>
      <c r="R19" s="10">
        <v>45105</v>
      </c>
      <c r="S19" s="7">
        <v>45109</v>
      </c>
      <c r="T19" s="4" t="s">
        <v>34</v>
      </c>
      <c r="U19" s="4">
        <v>144.4</v>
      </c>
      <c r="V19" s="4">
        <v>0</v>
      </c>
      <c r="W19" s="4">
        <v>0</v>
      </c>
      <c r="X19" s="4" t="s">
        <v>128</v>
      </c>
      <c r="Y19" s="4" t="s">
        <v>129</v>
      </c>
    </row>
    <row r="20" s="4" customFormat="1" spans="1:25">
      <c r="A20" s="4" t="s">
        <v>130</v>
      </c>
      <c r="B20" s="4" t="s">
        <v>26</v>
      </c>
      <c r="C20" s="4" t="s">
        <v>27</v>
      </c>
      <c r="D20" s="4" t="s">
        <v>131</v>
      </c>
      <c r="E20" s="4" t="s">
        <v>132</v>
      </c>
      <c r="F20" s="7">
        <v>45105</v>
      </c>
      <c r="G20" s="7">
        <v>45106</v>
      </c>
      <c r="H20" s="4">
        <v>1</v>
      </c>
      <c r="I20" s="4">
        <v>1</v>
      </c>
      <c r="J20" s="4">
        <v>1</v>
      </c>
      <c r="K20" s="4" t="s">
        <v>30</v>
      </c>
      <c r="L20" s="4">
        <v>29.29</v>
      </c>
      <c r="M20" s="4">
        <v>29.29</v>
      </c>
      <c r="N20" s="4" t="s">
        <v>133</v>
      </c>
      <c r="O20" s="4" t="s">
        <v>77</v>
      </c>
      <c r="P20" s="4" t="s">
        <v>33</v>
      </c>
      <c r="Q20" s="4">
        <v>0</v>
      </c>
      <c r="R20" s="10">
        <v>45105</v>
      </c>
      <c r="S20" s="7">
        <v>45109</v>
      </c>
      <c r="T20" s="4" t="s">
        <v>34</v>
      </c>
      <c r="U20" s="4">
        <v>29.29</v>
      </c>
      <c r="V20" s="4">
        <v>0</v>
      </c>
      <c r="W20" s="4">
        <v>0</v>
      </c>
      <c r="X20" s="4" t="s">
        <v>134</v>
      </c>
      <c r="Y20" s="4" t="s">
        <v>135</v>
      </c>
    </row>
    <row r="21" s="5" customFormat="1" spans="1:25">
      <c r="A21" s="5" t="s">
        <v>136</v>
      </c>
      <c r="B21" s="5" t="s">
        <v>26</v>
      </c>
      <c r="C21" s="5" t="s">
        <v>27</v>
      </c>
      <c r="D21" s="5" t="s">
        <v>108</v>
      </c>
      <c r="E21" s="5" t="s">
        <v>109</v>
      </c>
      <c r="F21" s="9">
        <v>45104</v>
      </c>
      <c r="G21" s="9">
        <v>45107</v>
      </c>
      <c r="H21" s="5">
        <v>1</v>
      </c>
      <c r="I21" s="5">
        <v>3</v>
      </c>
      <c r="J21" s="5">
        <v>3</v>
      </c>
      <c r="K21" s="5" t="s">
        <v>30</v>
      </c>
      <c r="L21" s="5">
        <v>126</v>
      </c>
      <c r="M21" s="5">
        <v>126</v>
      </c>
      <c r="N21" s="5" t="s">
        <v>137</v>
      </c>
      <c r="O21" s="5" t="s">
        <v>138</v>
      </c>
      <c r="P21" s="5" t="s">
        <v>33</v>
      </c>
      <c r="Q21" s="5">
        <v>0</v>
      </c>
      <c r="R21" s="11">
        <v>45051</v>
      </c>
      <c r="S21" s="9">
        <v>45110</v>
      </c>
      <c r="T21" s="5" t="s">
        <v>34</v>
      </c>
      <c r="U21" s="5">
        <v>126</v>
      </c>
      <c r="V21" s="5">
        <v>0</v>
      </c>
      <c r="W21" s="5">
        <v>0</v>
      </c>
      <c r="X21" s="5" t="s">
        <v>139</v>
      </c>
      <c r="Y21" s="5" t="s">
        <v>140</v>
      </c>
    </row>
    <row r="22" s="5" customFormat="1" spans="1:26">
      <c r="A22" s="5" t="s">
        <v>141</v>
      </c>
      <c r="B22" s="5" t="s">
        <v>26</v>
      </c>
      <c r="C22" s="5" t="s">
        <v>27</v>
      </c>
      <c r="D22" s="5" t="s">
        <v>142</v>
      </c>
      <c r="E22" s="5" t="s">
        <v>143</v>
      </c>
      <c r="F22" s="9">
        <v>45106</v>
      </c>
      <c r="G22" s="9">
        <v>45107</v>
      </c>
      <c r="H22" s="5">
        <v>2</v>
      </c>
      <c r="I22" s="5">
        <v>1</v>
      </c>
      <c r="J22" s="5">
        <v>2</v>
      </c>
      <c r="K22" s="5" t="s">
        <v>30</v>
      </c>
      <c r="L22" s="5">
        <v>248</v>
      </c>
      <c r="M22" s="5">
        <v>248</v>
      </c>
      <c r="N22" s="5" t="s">
        <v>144</v>
      </c>
      <c r="O22" s="5" t="s">
        <v>138</v>
      </c>
      <c r="P22" s="5" t="s">
        <v>33</v>
      </c>
      <c r="Q22" s="5">
        <v>0</v>
      </c>
      <c r="R22" s="11">
        <v>45079</v>
      </c>
      <c r="S22" s="9">
        <v>45110</v>
      </c>
      <c r="T22" s="5" t="s">
        <v>34</v>
      </c>
      <c r="U22" s="5">
        <v>248</v>
      </c>
      <c r="V22" s="5">
        <v>0</v>
      </c>
      <c r="W22" s="5">
        <v>0</v>
      </c>
      <c r="X22" s="5" t="s">
        <v>145</v>
      </c>
      <c r="Y22" s="5">
        <v>15724316</v>
      </c>
      <c r="Z22" s="5" t="s">
        <v>146</v>
      </c>
    </row>
    <row r="23" s="5" customFormat="1" spans="1:25">
      <c r="A23" s="5" t="s">
        <v>147</v>
      </c>
      <c r="B23" s="5" t="s">
        <v>26</v>
      </c>
      <c r="C23" s="5" t="s">
        <v>27</v>
      </c>
      <c r="D23" s="5" t="s">
        <v>148</v>
      </c>
      <c r="E23" s="5" t="s">
        <v>149</v>
      </c>
      <c r="F23" s="9">
        <v>45106</v>
      </c>
      <c r="G23" s="9">
        <v>45107</v>
      </c>
      <c r="H23" s="5">
        <v>2</v>
      </c>
      <c r="I23" s="5">
        <v>1</v>
      </c>
      <c r="J23" s="5">
        <v>2</v>
      </c>
      <c r="K23" s="5" t="s">
        <v>30</v>
      </c>
      <c r="L23" s="5">
        <v>212</v>
      </c>
      <c r="M23" s="5">
        <v>212</v>
      </c>
      <c r="N23" s="5" t="s">
        <v>150</v>
      </c>
      <c r="O23" s="5" t="s">
        <v>138</v>
      </c>
      <c r="P23" s="5" t="s">
        <v>33</v>
      </c>
      <c r="Q23" s="5">
        <v>0</v>
      </c>
      <c r="R23" s="11">
        <v>45085</v>
      </c>
      <c r="S23" s="9">
        <v>45110</v>
      </c>
      <c r="T23" s="5" t="s">
        <v>34</v>
      </c>
      <c r="U23" s="5">
        <v>212</v>
      </c>
      <c r="V23" s="5">
        <v>0</v>
      </c>
      <c r="W23" s="5">
        <v>0</v>
      </c>
      <c r="X23" s="5" t="s">
        <v>151</v>
      </c>
      <c r="Y23" s="5" t="s">
        <v>152</v>
      </c>
    </row>
    <row r="24" s="5" customFormat="1" spans="1:25">
      <c r="A24" s="5" t="s">
        <v>153</v>
      </c>
      <c r="B24" s="5" t="s">
        <v>26</v>
      </c>
      <c r="C24" s="5" t="s">
        <v>27</v>
      </c>
      <c r="D24" s="5" t="s">
        <v>50</v>
      </c>
      <c r="E24" s="5" t="s">
        <v>51</v>
      </c>
      <c r="F24" s="9">
        <v>45104</v>
      </c>
      <c r="G24" s="9">
        <v>45107</v>
      </c>
      <c r="H24" s="5">
        <v>1</v>
      </c>
      <c r="I24" s="5">
        <v>3</v>
      </c>
      <c r="J24" s="5">
        <v>3</v>
      </c>
      <c r="K24" s="5" t="s">
        <v>30</v>
      </c>
      <c r="L24" s="5">
        <v>237.42</v>
      </c>
      <c r="M24" s="5">
        <v>237.42</v>
      </c>
      <c r="N24" s="5" t="s">
        <v>154</v>
      </c>
      <c r="O24" s="5" t="s">
        <v>138</v>
      </c>
      <c r="P24" s="5" t="s">
        <v>33</v>
      </c>
      <c r="Q24" s="5">
        <v>0</v>
      </c>
      <c r="R24" s="11">
        <v>45090</v>
      </c>
      <c r="S24" s="9">
        <v>45110</v>
      </c>
      <c r="T24" s="5" t="s">
        <v>34</v>
      </c>
      <c r="U24" s="5">
        <v>237.42</v>
      </c>
      <c r="V24" s="5">
        <v>0</v>
      </c>
      <c r="W24" s="5">
        <v>0</v>
      </c>
      <c r="X24" s="5" t="s">
        <v>155</v>
      </c>
      <c r="Y24" s="5" t="s">
        <v>156</v>
      </c>
    </row>
    <row r="25" s="5" customFormat="1" spans="1:25">
      <c r="A25" s="5" t="s">
        <v>157</v>
      </c>
      <c r="B25" s="5" t="s">
        <v>26</v>
      </c>
      <c r="C25" s="5" t="s">
        <v>27</v>
      </c>
      <c r="D25" s="5" t="s">
        <v>50</v>
      </c>
      <c r="E25" s="5" t="s">
        <v>51</v>
      </c>
      <c r="F25" s="9">
        <v>45106</v>
      </c>
      <c r="G25" s="9">
        <v>45107</v>
      </c>
      <c r="H25" s="5">
        <v>1</v>
      </c>
      <c r="I25" s="5">
        <v>1</v>
      </c>
      <c r="J25" s="5">
        <v>1</v>
      </c>
      <c r="K25" s="5" t="s">
        <v>30</v>
      </c>
      <c r="L25" s="5">
        <v>79.14</v>
      </c>
      <c r="M25" s="5">
        <v>79.14</v>
      </c>
      <c r="N25" s="5" t="s">
        <v>158</v>
      </c>
      <c r="O25" s="5" t="s">
        <v>138</v>
      </c>
      <c r="P25" s="5" t="s">
        <v>33</v>
      </c>
      <c r="Q25" s="5">
        <v>0</v>
      </c>
      <c r="R25" s="11">
        <v>45090.0000115741</v>
      </c>
      <c r="S25" s="9">
        <v>45110</v>
      </c>
      <c r="T25" s="5" t="s">
        <v>34</v>
      </c>
      <c r="U25" s="5">
        <v>79.14</v>
      </c>
      <c r="V25" s="5">
        <v>0</v>
      </c>
      <c r="W25" s="5">
        <v>0</v>
      </c>
      <c r="X25" s="5" t="s">
        <v>159</v>
      </c>
      <c r="Y25" s="5" t="s">
        <v>160</v>
      </c>
    </row>
    <row r="26" s="5" customFormat="1" spans="1:25">
      <c r="A26" s="5" t="s">
        <v>161</v>
      </c>
      <c r="B26" s="5" t="s">
        <v>26</v>
      </c>
      <c r="C26" s="5" t="s">
        <v>27</v>
      </c>
      <c r="D26" s="5" t="s">
        <v>162</v>
      </c>
      <c r="E26" s="5" t="s">
        <v>163</v>
      </c>
      <c r="F26" s="9">
        <v>45104</v>
      </c>
      <c r="G26" s="9">
        <v>45107</v>
      </c>
      <c r="H26" s="5">
        <v>1</v>
      </c>
      <c r="I26" s="5">
        <v>3</v>
      </c>
      <c r="J26" s="5">
        <v>3</v>
      </c>
      <c r="K26" s="5" t="s">
        <v>30</v>
      </c>
      <c r="L26" s="5">
        <v>297.66</v>
      </c>
      <c r="M26" s="5">
        <v>297.66</v>
      </c>
      <c r="N26" s="5" t="s">
        <v>164</v>
      </c>
      <c r="O26" s="5" t="s">
        <v>138</v>
      </c>
      <c r="P26" s="5" t="s">
        <v>33</v>
      </c>
      <c r="Q26" s="5">
        <v>0</v>
      </c>
      <c r="R26" s="11">
        <v>45092</v>
      </c>
      <c r="S26" s="9">
        <v>45110</v>
      </c>
      <c r="T26" s="5" t="s">
        <v>34</v>
      </c>
      <c r="U26" s="5">
        <v>297.66</v>
      </c>
      <c r="V26" s="5">
        <v>0</v>
      </c>
      <c r="W26" s="5">
        <v>0</v>
      </c>
      <c r="X26" s="5" t="s">
        <v>165</v>
      </c>
      <c r="Y26" s="5" t="s">
        <v>166</v>
      </c>
    </row>
    <row r="27" s="5" customFormat="1" spans="1:25">
      <c r="A27" s="5" t="s">
        <v>167</v>
      </c>
      <c r="B27" s="5" t="s">
        <v>26</v>
      </c>
      <c r="C27" s="5" t="s">
        <v>27</v>
      </c>
      <c r="D27" s="5" t="s">
        <v>108</v>
      </c>
      <c r="E27" s="5" t="s">
        <v>109</v>
      </c>
      <c r="F27" s="9">
        <v>45104</v>
      </c>
      <c r="G27" s="9">
        <v>45107</v>
      </c>
      <c r="H27" s="5">
        <v>1</v>
      </c>
      <c r="I27" s="5">
        <v>3</v>
      </c>
      <c r="J27" s="5">
        <v>3</v>
      </c>
      <c r="K27" s="5" t="s">
        <v>30</v>
      </c>
      <c r="L27" s="5">
        <v>138.12</v>
      </c>
      <c r="M27" s="5">
        <v>138.12</v>
      </c>
      <c r="N27" s="5" t="s">
        <v>168</v>
      </c>
      <c r="O27" s="5" t="s">
        <v>138</v>
      </c>
      <c r="P27" s="5" t="s">
        <v>33</v>
      </c>
      <c r="Q27" s="5">
        <v>0</v>
      </c>
      <c r="R27" s="11">
        <v>45096.0000115741</v>
      </c>
      <c r="S27" s="9">
        <v>45110</v>
      </c>
      <c r="T27" s="5" t="s">
        <v>34</v>
      </c>
      <c r="U27" s="5">
        <v>138.12</v>
      </c>
      <c r="V27" s="5">
        <v>0</v>
      </c>
      <c r="W27" s="5">
        <v>0</v>
      </c>
      <c r="X27" s="5" t="s">
        <v>169</v>
      </c>
      <c r="Y27" s="5" t="s">
        <v>170</v>
      </c>
    </row>
    <row r="28" s="5" customFormat="1" spans="1:27">
      <c r="A28" s="5" t="s">
        <v>171</v>
      </c>
      <c r="B28" s="5" t="s">
        <v>26</v>
      </c>
      <c r="C28" s="5" t="s">
        <v>27</v>
      </c>
      <c r="D28" s="5" t="s">
        <v>120</v>
      </c>
      <c r="E28" s="5" t="s">
        <v>103</v>
      </c>
      <c r="F28" s="9">
        <v>45106</v>
      </c>
      <c r="G28" s="9">
        <v>45107</v>
      </c>
      <c r="H28" s="5">
        <v>3</v>
      </c>
      <c r="I28" s="5">
        <v>1</v>
      </c>
      <c r="J28" s="5">
        <v>3</v>
      </c>
      <c r="K28" s="5" t="s">
        <v>30</v>
      </c>
      <c r="L28" s="5">
        <v>144.15</v>
      </c>
      <c r="M28" s="5">
        <v>144.15</v>
      </c>
      <c r="N28" s="5" t="s">
        <v>172</v>
      </c>
      <c r="O28" s="5" t="s">
        <v>138</v>
      </c>
      <c r="P28" s="5" t="s">
        <v>33</v>
      </c>
      <c r="Q28" s="5">
        <v>0</v>
      </c>
      <c r="R28" s="11">
        <v>45097.0000115741</v>
      </c>
      <c r="S28" s="9">
        <v>45110</v>
      </c>
      <c r="T28" s="5" t="s">
        <v>34</v>
      </c>
      <c r="U28" s="5">
        <v>144.15</v>
      </c>
      <c r="V28" s="5">
        <v>0</v>
      </c>
      <c r="W28" s="5">
        <v>0</v>
      </c>
      <c r="X28" s="5" t="s">
        <v>173</v>
      </c>
      <c r="Y28" s="5">
        <v>623658</v>
      </c>
      <c r="Z28" s="5">
        <v>623659</v>
      </c>
      <c r="AA28" s="5" t="s">
        <v>174</v>
      </c>
    </row>
    <row r="29" s="5" customFormat="1" spans="1:25">
      <c r="A29" s="5" t="s">
        <v>175</v>
      </c>
      <c r="B29" s="5" t="s">
        <v>26</v>
      </c>
      <c r="C29" s="5" t="s">
        <v>27</v>
      </c>
      <c r="D29" s="5" t="s">
        <v>50</v>
      </c>
      <c r="E29" s="5" t="s">
        <v>97</v>
      </c>
      <c r="F29" s="9">
        <v>45102</v>
      </c>
      <c r="G29" s="9">
        <v>45107</v>
      </c>
      <c r="H29" s="5">
        <v>1</v>
      </c>
      <c r="I29" s="5">
        <v>5</v>
      </c>
      <c r="J29" s="5">
        <v>5</v>
      </c>
      <c r="K29" s="5" t="s">
        <v>30</v>
      </c>
      <c r="L29" s="5">
        <v>378.67</v>
      </c>
      <c r="M29" s="5">
        <v>378.67</v>
      </c>
      <c r="N29" s="5" t="s">
        <v>176</v>
      </c>
      <c r="O29" s="5" t="s">
        <v>138</v>
      </c>
      <c r="P29" s="5" t="s">
        <v>33</v>
      </c>
      <c r="Q29" s="5">
        <v>0</v>
      </c>
      <c r="R29" s="11">
        <v>45098.0000115741</v>
      </c>
      <c r="S29" s="9">
        <v>45110</v>
      </c>
      <c r="T29" s="5" t="s">
        <v>34</v>
      </c>
      <c r="U29" s="5">
        <v>378.67</v>
      </c>
      <c r="V29" s="5">
        <v>0</v>
      </c>
      <c r="W29" s="5">
        <v>0</v>
      </c>
      <c r="X29" s="5" t="s">
        <v>177</v>
      </c>
      <c r="Y29" s="5" t="s">
        <v>178</v>
      </c>
    </row>
    <row r="30" s="5" customFormat="1" spans="1:25">
      <c r="A30" s="5" t="s">
        <v>179</v>
      </c>
      <c r="B30" s="5" t="s">
        <v>26</v>
      </c>
      <c r="C30" s="5" t="s">
        <v>27</v>
      </c>
      <c r="D30" s="5" t="s">
        <v>50</v>
      </c>
      <c r="E30" s="5" t="s">
        <v>97</v>
      </c>
      <c r="F30" s="9">
        <v>45106</v>
      </c>
      <c r="G30" s="9">
        <v>45107</v>
      </c>
      <c r="H30" s="5">
        <v>1</v>
      </c>
      <c r="I30" s="5">
        <v>1</v>
      </c>
      <c r="J30" s="5">
        <v>1</v>
      </c>
      <c r="K30" s="5" t="s">
        <v>30</v>
      </c>
      <c r="L30" s="5">
        <v>75.47</v>
      </c>
      <c r="M30" s="5">
        <v>75.47</v>
      </c>
      <c r="N30" s="5" t="s">
        <v>180</v>
      </c>
      <c r="O30" s="5" t="s">
        <v>138</v>
      </c>
      <c r="P30" s="5" t="s">
        <v>33</v>
      </c>
      <c r="Q30" s="5">
        <v>0</v>
      </c>
      <c r="R30" s="11">
        <v>45102.0000115741</v>
      </c>
      <c r="S30" s="9">
        <v>45110</v>
      </c>
      <c r="T30" s="5" t="s">
        <v>34</v>
      </c>
      <c r="U30" s="5">
        <v>75.47</v>
      </c>
      <c r="V30" s="5">
        <v>0</v>
      </c>
      <c r="W30" s="5">
        <v>0</v>
      </c>
      <c r="X30" s="5" t="s">
        <v>181</v>
      </c>
      <c r="Y30" s="5" t="s">
        <v>182</v>
      </c>
    </row>
    <row r="31" s="5" customFormat="1" spans="1:25">
      <c r="A31" s="5" t="s">
        <v>183</v>
      </c>
      <c r="B31" s="5" t="s">
        <v>26</v>
      </c>
      <c r="C31" s="5" t="s">
        <v>27</v>
      </c>
      <c r="D31" s="5" t="s">
        <v>62</v>
      </c>
      <c r="E31" s="5" t="s">
        <v>63</v>
      </c>
      <c r="F31" s="9">
        <v>45104</v>
      </c>
      <c r="G31" s="9">
        <v>45107</v>
      </c>
      <c r="H31" s="5">
        <v>1</v>
      </c>
      <c r="I31" s="5">
        <v>3</v>
      </c>
      <c r="J31" s="5">
        <v>3</v>
      </c>
      <c r="K31" s="5" t="s">
        <v>30</v>
      </c>
      <c r="L31" s="5">
        <v>357.93</v>
      </c>
      <c r="M31" s="5">
        <v>357.93</v>
      </c>
      <c r="N31" s="5" t="s">
        <v>184</v>
      </c>
      <c r="O31" s="5" t="s">
        <v>138</v>
      </c>
      <c r="P31" s="5" t="s">
        <v>33</v>
      </c>
      <c r="Q31" s="5">
        <v>0</v>
      </c>
      <c r="R31" s="11">
        <v>45102.0000115741</v>
      </c>
      <c r="S31" s="9">
        <v>45110</v>
      </c>
      <c r="T31" s="5" t="s">
        <v>34</v>
      </c>
      <c r="U31" s="5">
        <v>357.93</v>
      </c>
      <c r="V31" s="5">
        <v>0</v>
      </c>
      <c r="W31" s="5">
        <v>0</v>
      </c>
      <c r="X31" s="5" t="s">
        <v>185</v>
      </c>
      <c r="Y31" s="5" t="s">
        <v>186</v>
      </c>
    </row>
    <row r="32" s="5" customFormat="1" spans="1:25">
      <c r="A32" s="5" t="s">
        <v>187</v>
      </c>
      <c r="B32" s="5" t="s">
        <v>26</v>
      </c>
      <c r="C32" s="5" t="s">
        <v>27</v>
      </c>
      <c r="D32" s="5" t="s">
        <v>120</v>
      </c>
      <c r="E32" s="5" t="s">
        <v>103</v>
      </c>
      <c r="F32" s="9">
        <v>45106</v>
      </c>
      <c r="G32" s="9">
        <v>45107</v>
      </c>
      <c r="H32" s="5">
        <v>1</v>
      </c>
      <c r="I32" s="5">
        <v>1</v>
      </c>
      <c r="J32" s="5">
        <v>1</v>
      </c>
      <c r="K32" s="5" t="s">
        <v>30</v>
      </c>
      <c r="L32" s="5">
        <v>49.25</v>
      </c>
      <c r="M32" s="5">
        <v>49.25</v>
      </c>
      <c r="N32" s="5" t="s">
        <v>188</v>
      </c>
      <c r="O32" s="5" t="s">
        <v>138</v>
      </c>
      <c r="P32" s="5" t="s">
        <v>33</v>
      </c>
      <c r="Q32" s="5">
        <v>0</v>
      </c>
      <c r="R32" s="11">
        <v>45102.0000115741</v>
      </c>
      <c r="S32" s="9">
        <v>45110</v>
      </c>
      <c r="T32" s="5" t="s">
        <v>34</v>
      </c>
      <c r="U32" s="5">
        <v>49.25</v>
      </c>
      <c r="V32" s="5">
        <v>0</v>
      </c>
      <c r="W32" s="5">
        <v>0</v>
      </c>
      <c r="X32" s="5" t="s">
        <v>189</v>
      </c>
      <c r="Y32" s="5" t="s">
        <v>190</v>
      </c>
    </row>
    <row r="33" s="5" customFormat="1" spans="1:25">
      <c r="A33" s="5" t="s">
        <v>191</v>
      </c>
      <c r="B33" s="5" t="s">
        <v>26</v>
      </c>
      <c r="C33" s="5" t="s">
        <v>27</v>
      </c>
      <c r="D33" s="5" t="s">
        <v>56</v>
      </c>
      <c r="E33" s="5" t="s">
        <v>192</v>
      </c>
      <c r="F33" s="9">
        <v>45105</v>
      </c>
      <c r="G33" s="9">
        <v>45107</v>
      </c>
      <c r="H33" s="5">
        <v>1</v>
      </c>
      <c r="I33" s="5">
        <v>2</v>
      </c>
      <c r="J33" s="5">
        <v>2</v>
      </c>
      <c r="K33" s="5" t="s">
        <v>30</v>
      </c>
      <c r="L33" s="5">
        <v>168.4</v>
      </c>
      <c r="M33" s="5">
        <v>168.4</v>
      </c>
      <c r="N33" s="5" t="s">
        <v>193</v>
      </c>
      <c r="O33" s="5" t="s">
        <v>138</v>
      </c>
      <c r="P33" s="5" t="s">
        <v>33</v>
      </c>
      <c r="Q33" s="5">
        <v>0</v>
      </c>
      <c r="R33" s="11">
        <v>45104</v>
      </c>
      <c r="S33" s="9">
        <v>45110</v>
      </c>
      <c r="T33" s="5" t="s">
        <v>34</v>
      </c>
      <c r="U33" s="5">
        <v>168.4</v>
      </c>
      <c r="V33" s="5">
        <v>0</v>
      </c>
      <c r="W33" s="5">
        <v>0</v>
      </c>
      <c r="X33" s="5" t="s">
        <v>194</v>
      </c>
      <c r="Y33" s="5" t="s">
        <v>195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0"/>
  <sheetViews>
    <sheetView tabSelected="1" topLeftCell="A20" workbookViewId="0">
      <selection activeCell="A37" sqref="A37:C40"/>
    </sheetView>
  </sheetViews>
  <sheetFormatPr defaultColWidth="10" defaultRowHeight="14.4"/>
  <cols>
    <col min="1" max="1" width="12.8888888888889" style="4"/>
    <col min="2" max="3" width="10.7777777777778" style="4"/>
    <col min="4" max="16384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196</v>
      </c>
    </row>
    <row r="2" s="4" customFormat="1" spans="1:9">
      <c r="A2" s="6">
        <v>999224463382000</v>
      </c>
      <c r="B2" s="7">
        <v>45102</v>
      </c>
      <c r="C2" s="7">
        <v>45105</v>
      </c>
      <c r="D2" s="4">
        <v>150</v>
      </c>
      <c r="E2" s="4" t="str">
        <f>VLOOKUP(A2,HOP!A:L,12,0)</f>
        <v>150.00</v>
      </c>
      <c r="F2" s="4" t="str">
        <f>VLOOKUP(A2,HOP!A:C,3,0)</f>
        <v>3433464</v>
      </c>
      <c r="G2" s="4">
        <f>D2-E2</f>
        <v>0</v>
      </c>
      <c r="H2" s="4" t="str">
        <f>$H$1&amp;F2</f>
        <v>,3433464</v>
      </c>
      <c r="I2" s="4" t="str">
        <f>VLOOKUP(A2,HOP!A:U,21,0)</f>
        <v>直连</v>
      </c>
    </row>
    <row r="3" s="4" customFormat="1" spans="1:9">
      <c r="A3" s="6">
        <v>999224836793799</v>
      </c>
      <c r="B3" s="7">
        <v>45103</v>
      </c>
      <c r="C3" s="7">
        <v>45105</v>
      </c>
      <c r="D3" s="4">
        <v>75.86</v>
      </c>
      <c r="E3" s="4" t="str">
        <f>VLOOKUP(A3,HOP!A:L,12,0)</f>
        <v>75.86</v>
      </c>
      <c r="F3" s="4" t="str">
        <f>VLOOKUP(A3,HOP!A:C,3,0)</f>
        <v>3520602</v>
      </c>
      <c r="G3" s="4">
        <f t="shared" ref="G3:G32" si="0">D3-E3</f>
        <v>0</v>
      </c>
      <c r="H3" s="4" t="str">
        <f t="shared" ref="H3:H32" si="1">$H$1&amp;F3</f>
        <v>,3520602</v>
      </c>
      <c r="I3" s="4" t="str">
        <f>VLOOKUP(A3,HOP!A:U,21,0)</f>
        <v>直采</v>
      </c>
    </row>
    <row r="4" s="4" customFormat="1" spans="1:9">
      <c r="A4" s="6">
        <v>999224899980660</v>
      </c>
      <c r="B4" s="7">
        <v>45104</v>
      </c>
      <c r="C4" s="7">
        <v>45105</v>
      </c>
      <c r="D4" s="4">
        <v>140.06</v>
      </c>
      <c r="E4" s="4" t="str">
        <f>VLOOKUP(A4,HOP!A:L,12,0)</f>
        <v>140.06</v>
      </c>
      <c r="F4" s="4" t="str">
        <f>VLOOKUP(A4,HOP!A:C,3,0)</f>
        <v>3536487</v>
      </c>
      <c r="G4" s="4">
        <f t="shared" si="0"/>
        <v>0</v>
      </c>
      <c r="H4" s="4" t="str">
        <f t="shared" si="1"/>
        <v>,3536487</v>
      </c>
      <c r="I4" s="4" t="str">
        <f>VLOOKUP(A4,HOP!A:U,21,0)</f>
        <v>直采</v>
      </c>
    </row>
    <row r="5" s="4" customFormat="1" spans="1:9">
      <c r="A5" s="6">
        <v>999224901749080</v>
      </c>
      <c r="B5" s="7">
        <v>45104</v>
      </c>
      <c r="C5" s="7">
        <v>45105</v>
      </c>
      <c r="D5" s="4">
        <v>76.42</v>
      </c>
      <c r="E5" s="4" t="str">
        <f>VLOOKUP(A5,HOP!A:L,12,0)</f>
        <v>76.42</v>
      </c>
      <c r="F5" s="4" t="str">
        <f>VLOOKUP(A5,HOP!A:C,3,0)</f>
        <v>3536993</v>
      </c>
      <c r="G5" s="4">
        <f t="shared" si="0"/>
        <v>0</v>
      </c>
      <c r="H5" s="4" t="str">
        <f t="shared" si="1"/>
        <v>,3536993</v>
      </c>
      <c r="I5" s="4" t="str">
        <f>VLOOKUP(A5,HOP!A:U,21,0)</f>
        <v>直采</v>
      </c>
    </row>
    <row r="6" s="4" customFormat="1" spans="1:9">
      <c r="A6" s="6">
        <v>999224943500592</v>
      </c>
      <c r="B6" s="7">
        <v>45104</v>
      </c>
      <c r="C6" s="7">
        <v>45105</v>
      </c>
      <c r="D6" s="4">
        <v>196.72</v>
      </c>
      <c r="E6" s="4" t="str">
        <f>VLOOKUP(A6,HOP!A:L,12,0)</f>
        <v>196.72</v>
      </c>
      <c r="F6" s="4" t="str">
        <f>VLOOKUP(A6,HOP!A:C,3,0)</f>
        <v>3548049</v>
      </c>
      <c r="G6" s="4">
        <f t="shared" si="0"/>
        <v>0</v>
      </c>
      <c r="H6" s="4" t="str">
        <f t="shared" si="1"/>
        <v>,3548049</v>
      </c>
      <c r="I6" s="4" t="str">
        <f>VLOOKUP(A6,HOP!A:U,21,0)</f>
        <v>直采</v>
      </c>
    </row>
    <row r="7" s="4" customFormat="1" spans="1:9">
      <c r="A7" s="6">
        <v>999224957010875</v>
      </c>
      <c r="B7" s="7">
        <v>45103</v>
      </c>
      <c r="C7" s="7">
        <v>45105</v>
      </c>
      <c r="D7" s="4">
        <v>238.62</v>
      </c>
      <c r="E7" s="4" t="str">
        <f>VLOOKUP(A7,HOP!A:L,12,0)</f>
        <v>238.62</v>
      </c>
      <c r="F7" s="4" t="str">
        <f>VLOOKUP(A7,HOP!A:C,3,0)</f>
        <v>3550866</v>
      </c>
      <c r="G7" s="4">
        <f t="shared" si="0"/>
        <v>0</v>
      </c>
      <c r="H7" s="4" t="str">
        <f t="shared" si="1"/>
        <v>,3550866</v>
      </c>
      <c r="I7" s="4" t="str">
        <f>VLOOKUP(A7,HOP!A:U,21,0)</f>
        <v>直采</v>
      </c>
    </row>
    <row r="8" s="4" customFormat="1" spans="1:9">
      <c r="A8" s="6">
        <v>999224977450788</v>
      </c>
      <c r="B8" s="7">
        <v>45104</v>
      </c>
      <c r="C8" s="7">
        <v>45105</v>
      </c>
      <c r="D8" s="4">
        <v>118.79</v>
      </c>
      <c r="E8" s="4" t="str">
        <f>VLOOKUP(A8,HOP!A:L,12,0)</f>
        <v>118.79</v>
      </c>
      <c r="F8" s="4" t="str">
        <f>VLOOKUP(A8,HOP!A:C,3,0)</f>
        <v>3556297</v>
      </c>
      <c r="G8" s="4">
        <f t="shared" si="0"/>
        <v>0</v>
      </c>
      <c r="H8" s="4" t="str">
        <f t="shared" si="1"/>
        <v>,3556297</v>
      </c>
      <c r="I8" s="4" t="str">
        <f>VLOOKUP(A8,HOP!A:U,21,0)</f>
        <v>直采</v>
      </c>
    </row>
    <row r="9" s="4" customFormat="1" hidden="1" spans="1:9">
      <c r="A9" s="6">
        <v>999222322682455</v>
      </c>
      <c r="B9" s="7">
        <v>45104</v>
      </c>
      <c r="C9" s="7">
        <v>45106</v>
      </c>
      <c r="D9" s="4">
        <v>0</v>
      </c>
      <c r="E9" s="4" t="e">
        <f>VLOOKUP(A9,HOP!#REF!,12,0)</f>
        <v>#REF!</v>
      </c>
      <c r="F9" s="4" t="e">
        <f>VLOOKUP(A9,HOP!#REF!,3,0)</f>
        <v>#REF!</v>
      </c>
      <c r="G9" s="4" t="e">
        <f t="shared" si="0"/>
        <v>#REF!</v>
      </c>
      <c r="H9" s="4" t="e">
        <f t="shared" si="1"/>
        <v>#REF!</v>
      </c>
      <c r="I9" s="4" t="e">
        <f>VLOOKUP(A9,HOP!#REF!,21,0)</f>
        <v>#REF!</v>
      </c>
    </row>
    <row r="10" s="4" customFormat="1" spans="1:9">
      <c r="A10" s="6">
        <v>999224817087734</v>
      </c>
      <c r="B10" s="7">
        <v>45105</v>
      </c>
      <c r="C10" s="7">
        <v>45106</v>
      </c>
      <c r="D10" s="4">
        <v>107.07</v>
      </c>
      <c r="E10" s="4" t="str">
        <f>VLOOKUP(A10,HOP!A:L,12,0)</f>
        <v>107.07</v>
      </c>
      <c r="F10" s="4" t="str">
        <f>VLOOKUP(A10,HOP!A:C,3,0)</f>
        <v>3515331</v>
      </c>
      <c r="G10" s="4">
        <f t="shared" si="0"/>
        <v>0</v>
      </c>
      <c r="H10" s="4" t="str">
        <f t="shared" si="1"/>
        <v>,3515331</v>
      </c>
      <c r="I10" s="4" t="str">
        <f>VLOOKUP(A10,HOP!A:U,21,0)</f>
        <v>直采</v>
      </c>
    </row>
    <row r="11" s="4" customFormat="1" spans="1:9">
      <c r="A11" s="6">
        <v>999224887503324</v>
      </c>
      <c r="B11" s="7">
        <v>45104</v>
      </c>
      <c r="C11" s="7">
        <v>45106</v>
      </c>
      <c r="D11" s="4">
        <v>151.49</v>
      </c>
      <c r="E11" s="4" t="str">
        <f>VLOOKUP(A11,HOP!A:L,12,0)</f>
        <v>151.49</v>
      </c>
      <c r="F11" s="4" t="str">
        <f>VLOOKUP(A11,HOP!A:C,3,0)</f>
        <v>3533818</v>
      </c>
      <c r="G11" s="4">
        <f t="shared" si="0"/>
        <v>0</v>
      </c>
      <c r="H11" s="4" t="str">
        <f t="shared" si="1"/>
        <v>,3533818</v>
      </c>
      <c r="I11" s="4" t="str">
        <f>VLOOKUP(A11,HOP!A:U,21,0)</f>
        <v>直采</v>
      </c>
    </row>
    <row r="12" s="4" customFormat="1" spans="1:9">
      <c r="A12" s="6">
        <v>999224904203484</v>
      </c>
      <c r="B12" s="7">
        <v>45102</v>
      </c>
      <c r="C12" s="7">
        <v>45106</v>
      </c>
      <c r="D12" s="4">
        <v>76.15</v>
      </c>
      <c r="E12" s="4" t="str">
        <f>VLOOKUP(A12,HOP!A:L,12,0)</f>
        <v>76.15</v>
      </c>
      <c r="F12" s="4" t="str">
        <f>VLOOKUP(A12,HOP!A:C,3,0)</f>
        <v>3537917</v>
      </c>
      <c r="G12" s="4">
        <f t="shared" si="0"/>
        <v>0</v>
      </c>
      <c r="H12" s="4" t="str">
        <f t="shared" si="1"/>
        <v>,3537917</v>
      </c>
      <c r="I12" s="4" t="str">
        <f>VLOOKUP(A12,HOP!A:U,21,0)</f>
        <v>直采</v>
      </c>
    </row>
    <row r="13" s="4" customFormat="1" spans="1:9">
      <c r="A13" s="6">
        <v>999224928041687</v>
      </c>
      <c r="B13" s="7">
        <v>45104</v>
      </c>
      <c r="C13" s="7">
        <v>45106</v>
      </c>
      <c r="D13" s="4">
        <v>211.26</v>
      </c>
      <c r="E13" s="4" t="str">
        <f>VLOOKUP(A13,HOP!A:L,12,0)</f>
        <v>211.26</v>
      </c>
      <c r="F13" s="4" t="str">
        <f>VLOOKUP(A13,HOP!A:C,3,0)</f>
        <v>3543790</v>
      </c>
      <c r="G13" s="4">
        <f t="shared" si="0"/>
        <v>0</v>
      </c>
      <c r="H13" s="4" t="str">
        <f t="shared" si="1"/>
        <v>,3543790</v>
      </c>
      <c r="I13" s="4" t="str">
        <f>VLOOKUP(A13,HOP!A:U,21,0)</f>
        <v>直采</v>
      </c>
    </row>
    <row r="14" s="4" customFormat="1" spans="1:9">
      <c r="A14" s="6">
        <v>999224929818723</v>
      </c>
      <c r="B14" s="7">
        <v>45104</v>
      </c>
      <c r="C14" s="7">
        <v>45106</v>
      </c>
      <c r="D14" s="4">
        <v>65.2</v>
      </c>
      <c r="E14" s="4" t="str">
        <f>VLOOKUP(A14,HOP!A:L,12,0)</f>
        <v>65.20</v>
      </c>
      <c r="F14" s="4" t="str">
        <f>VLOOKUP(A14,HOP!A:C,3,0)</f>
        <v>3544350</v>
      </c>
      <c r="G14" s="4">
        <f t="shared" si="0"/>
        <v>0</v>
      </c>
      <c r="H14" s="4" t="str">
        <f t="shared" si="1"/>
        <v>,3544350</v>
      </c>
      <c r="I14" s="4" t="str">
        <f>VLOOKUP(A14,HOP!A:U,21,0)</f>
        <v>直采</v>
      </c>
    </row>
    <row r="15" s="4" customFormat="1" spans="1:9">
      <c r="A15" s="6">
        <v>999224941865191</v>
      </c>
      <c r="B15" s="7">
        <v>45104</v>
      </c>
      <c r="C15" s="7">
        <v>45106</v>
      </c>
      <c r="D15" s="4">
        <v>90.72</v>
      </c>
      <c r="E15" s="4" t="str">
        <f>VLOOKUP(A15,HOP!A:L,12,0)</f>
        <v>90.72</v>
      </c>
      <c r="F15" s="4" t="str">
        <f>VLOOKUP(A15,HOP!A:C,3,0)</f>
        <v>3547591</v>
      </c>
      <c r="G15" s="4">
        <f t="shared" si="0"/>
        <v>0</v>
      </c>
      <c r="H15" s="4" t="str">
        <f t="shared" si="1"/>
        <v>,3547591</v>
      </c>
      <c r="I15" s="4" t="str">
        <f>VLOOKUP(A15,HOP!A:U,21,0)</f>
        <v>直采</v>
      </c>
    </row>
    <row r="16" s="4" customFormat="1" spans="1:9">
      <c r="A16" s="6">
        <v>999224993016517</v>
      </c>
      <c r="B16" s="7">
        <v>45105</v>
      </c>
      <c r="C16" s="7">
        <v>45106</v>
      </c>
      <c r="D16" s="4">
        <v>68.21</v>
      </c>
      <c r="E16" s="4" t="str">
        <f>VLOOKUP(A16,HOP!A:L,12,0)</f>
        <v>68.21</v>
      </c>
      <c r="F16" s="4" t="str">
        <f>VLOOKUP(A16,HOP!A:C,3,0)</f>
        <v>3560195</v>
      </c>
      <c r="G16" s="4">
        <f t="shared" si="0"/>
        <v>0</v>
      </c>
      <c r="H16" s="4" t="str">
        <f t="shared" si="1"/>
        <v>,3560195</v>
      </c>
      <c r="I16" s="4" t="str">
        <f>VLOOKUP(A16,HOP!A:U,21,0)</f>
        <v>直采</v>
      </c>
    </row>
    <row r="17" s="4" customFormat="1" spans="1:9">
      <c r="A17" s="6">
        <v>999224999127373</v>
      </c>
      <c r="B17" s="7">
        <v>45105</v>
      </c>
      <c r="C17" s="7">
        <v>45106</v>
      </c>
      <c r="D17" s="4">
        <v>48.92</v>
      </c>
      <c r="E17" s="4" t="str">
        <f>VLOOKUP(A17,HOP!A:L,12,0)</f>
        <v>48.92</v>
      </c>
      <c r="F17" s="4" t="str">
        <f>VLOOKUP(A17,HOP!A:C,3,0)</f>
        <v>3560978</v>
      </c>
      <c r="G17" s="4">
        <f t="shared" si="0"/>
        <v>0</v>
      </c>
      <c r="H17" s="4" t="str">
        <f t="shared" si="1"/>
        <v>,3560978</v>
      </c>
      <c r="I17" s="4" t="str">
        <f>VLOOKUP(A17,HOP!A:U,21,0)</f>
        <v>直采</v>
      </c>
    </row>
    <row r="18" s="4" customFormat="1" spans="1:9">
      <c r="A18" s="6">
        <v>999225003198424</v>
      </c>
      <c r="B18" s="7">
        <v>45105</v>
      </c>
      <c r="C18" s="7">
        <v>45106</v>
      </c>
      <c r="D18" s="4">
        <v>144.4</v>
      </c>
      <c r="E18" s="4" t="str">
        <f>VLOOKUP(A18,HOP!A:L,12,0)</f>
        <v>144.40</v>
      </c>
      <c r="F18" s="4" t="str">
        <f>VLOOKUP(A18,HOP!A:C,3,0)</f>
        <v>3562062</v>
      </c>
      <c r="G18" s="4">
        <f t="shared" si="0"/>
        <v>0</v>
      </c>
      <c r="H18" s="4" t="str">
        <f t="shared" si="1"/>
        <v>,3562062</v>
      </c>
      <c r="I18" s="4" t="str">
        <f>VLOOKUP(A18,HOP!A:U,21,0)</f>
        <v>直采</v>
      </c>
    </row>
    <row r="19" s="4" customFormat="1" spans="1:9">
      <c r="A19" s="6">
        <v>999225005874034</v>
      </c>
      <c r="B19" s="7">
        <v>45105</v>
      </c>
      <c r="C19" s="7">
        <v>45106</v>
      </c>
      <c r="D19" s="4">
        <v>29.29</v>
      </c>
      <c r="E19" s="4" t="str">
        <f>VLOOKUP(A19,HOP!A:L,12,0)</f>
        <v>29.29</v>
      </c>
      <c r="F19" s="4" t="str">
        <f>VLOOKUP(A19,HOP!A:C,3,0)</f>
        <v>3562915</v>
      </c>
      <c r="G19" s="4">
        <f t="shared" si="0"/>
        <v>0</v>
      </c>
      <c r="H19" s="4" t="str">
        <f t="shared" si="1"/>
        <v>,3562915</v>
      </c>
      <c r="I19" s="4" t="str">
        <f>VLOOKUP(A19,HOP!A:U,21,0)</f>
        <v>直采</v>
      </c>
    </row>
    <row r="20" s="5" customFormat="1" spans="1:9">
      <c r="A20" s="8">
        <v>999224015464467</v>
      </c>
      <c r="B20" s="9">
        <v>45104</v>
      </c>
      <c r="C20" s="9">
        <v>45107</v>
      </c>
      <c r="D20" s="5">
        <v>126</v>
      </c>
      <c r="E20" s="4" t="str">
        <f>VLOOKUP(A20,HOP!A:L,12,0)</f>
        <v>126.00</v>
      </c>
      <c r="F20" s="4" t="str">
        <f>VLOOKUP(A20,HOP!A:C,3,0)</f>
        <v>3330426</v>
      </c>
      <c r="G20" s="4">
        <f t="shared" si="0"/>
        <v>0</v>
      </c>
      <c r="H20" s="4" t="str">
        <f t="shared" si="1"/>
        <v>,3330426</v>
      </c>
      <c r="I20" s="4" t="str">
        <f>VLOOKUP(A20,HOP!A:U,21,0)</f>
        <v>直采</v>
      </c>
    </row>
    <row r="21" s="5" customFormat="1" spans="1:9">
      <c r="A21" s="8">
        <v>999224549958342</v>
      </c>
      <c r="B21" s="9">
        <v>45106</v>
      </c>
      <c r="C21" s="9">
        <v>45107</v>
      </c>
      <c r="D21" s="5">
        <v>248</v>
      </c>
      <c r="E21" s="4" t="str">
        <f>VLOOKUP(A21,HOP!A:L,12,0)</f>
        <v>248.00</v>
      </c>
      <c r="F21" s="4" t="str">
        <f>VLOOKUP(A21,HOP!A:C,3,0)</f>
        <v>3452440</v>
      </c>
      <c r="G21" s="4">
        <f t="shared" si="0"/>
        <v>0</v>
      </c>
      <c r="H21" s="4" t="str">
        <f t="shared" si="1"/>
        <v>,3452440</v>
      </c>
      <c r="I21" s="4" t="str">
        <f>VLOOKUP(A21,HOP!A:U,21,0)</f>
        <v>直采</v>
      </c>
    </row>
    <row r="22" s="5" customFormat="1" spans="1:9">
      <c r="A22" s="8">
        <v>999224676142617</v>
      </c>
      <c r="B22" s="9">
        <v>45106</v>
      </c>
      <c r="C22" s="9">
        <v>45107</v>
      </c>
      <c r="D22" s="5">
        <v>212</v>
      </c>
      <c r="E22" s="4" t="str">
        <f>VLOOKUP(A22,HOP!A:L,12,0)</f>
        <v>212.00</v>
      </c>
      <c r="F22" s="4" t="str">
        <f>VLOOKUP(A22,HOP!A:C,3,0)</f>
        <v>3478582</v>
      </c>
      <c r="G22" s="4">
        <f t="shared" si="0"/>
        <v>0</v>
      </c>
      <c r="H22" s="4" t="str">
        <f t="shared" si="1"/>
        <v>,3478582</v>
      </c>
      <c r="I22" s="4" t="str">
        <f>VLOOKUP(A22,HOP!A:U,21,0)</f>
        <v>直采</v>
      </c>
    </row>
    <row r="23" s="5" customFormat="1" spans="1:9">
      <c r="A23" s="8">
        <v>999224745311384</v>
      </c>
      <c r="B23" s="9">
        <v>45104</v>
      </c>
      <c r="C23" s="9">
        <v>45107</v>
      </c>
      <c r="D23" s="5">
        <v>237.42</v>
      </c>
      <c r="E23" s="4" t="str">
        <f>VLOOKUP(A23,HOP!A:L,12,0)</f>
        <v>237.42</v>
      </c>
      <c r="F23" s="4" t="str">
        <f>VLOOKUP(A23,HOP!A:C,3,0)</f>
        <v>3498714</v>
      </c>
      <c r="G23" s="4">
        <f t="shared" si="0"/>
        <v>0</v>
      </c>
      <c r="H23" s="4" t="str">
        <f t="shared" si="1"/>
        <v>,3498714</v>
      </c>
      <c r="I23" s="4" t="str">
        <f>VLOOKUP(A23,HOP!A:U,21,0)</f>
        <v>直采</v>
      </c>
    </row>
    <row r="24" s="5" customFormat="1" spans="1:9">
      <c r="A24" s="8">
        <v>999224745617885</v>
      </c>
      <c r="B24" s="9">
        <v>45106</v>
      </c>
      <c r="C24" s="9">
        <v>45107</v>
      </c>
      <c r="D24" s="5">
        <v>79.14</v>
      </c>
      <c r="E24" s="4" t="str">
        <f>VLOOKUP(A24,HOP!A:L,12,0)</f>
        <v>79.14</v>
      </c>
      <c r="F24" s="4" t="str">
        <f>VLOOKUP(A24,HOP!A:C,3,0)</f>
        <v>3498883</v>
      </c>
      <c r="G24" s="4">
        <f t="shared" si="0"/>
        <v>0</v>
      </c>
      <c r="H24" s="4" t="str">
        <f t="shared" si="1"/>
        <v>,3498883</v>
      </c>
      <c r="I24" s="4" t="str">
        <f>VLOOKUP(A24,HOP!A:U,21,0)</f>
        <v>直采</v>
      </c>
    </row>
    <row r="25" s="5" customFormat="1" spans="1:9">
      <c r="A25" s="8">
        <v>999224780203658</v>
      </c>
      <c r="B25" s="9">
        <v>45104</v>
      </c>
      <c r="C25" s="9">
        <v>45107</v>
      </c>
      <c r="D25" s="5">
        <v>297.66</v>
      </c>
      <c r="E25" s="4" t="str">
        <f>VLOOKUP(A25,HOP!A:L,12,0)</f>
        <v>297.66</v>
      </c>
      <c r="F25" s="4" t="str">
        <f>VLOOKUP(A25,HOP!A:C,3,0)</f>
        <v>3506282</v>
      </c>
      <c r="G25" s="4">
        <f t="shared" si="0"/>
        <v>0</v>
      </c>
      <c r="H25" s="4" t="str">
        <f t="shared" si="1"/>
        <v>,3506282</v>
      </c>
      <c r="I25" s="4" t="str">
        <f>VLOOKUP(A25,HOP!A:U,21,0)</f>
        <v>直采</v>
      </c>
    </row>
    <row r="26" s="5" customFormat="1" spans="1:9">
      <c r="A26" s="8">
        <v>999224857386752</v>
      </c>
      <c r="B26" s="9">
        <v>45104</v>
      </c>
      <c r="C26" s="9">
        <v>45107</v>
      </c>
      <c r="D26" s="5">
        <v>138.12</v>
      </c>
      <c r="E26" s="4" t="str">
        <f>VLOOKUP(A26,HOP!A:L,12,0)</f>
        <v>138.12</v>
      </c>
      <c r="F26" s="4" t="str">
        <f>VLOOKUP(A26,HOP!A:C,3,0)</f>
        <v>3527014</v>
      </c>
      <c r="G26" s="4">
        <f t="shared" si="0"/>
        <v>0</v>
      </c>
      <c r="H26" s="4" t="str">
        <f t="shared" si="1"/>
        <v>,3527014</v>
      </c>
      <c r="I26" s="4" t="str">
        <f>VLOOKUP(A26,HOP!A:U,21,0)</f>
        <v>直采</v>
      </c>
    </row>
    <row r="27" s="5" customFormat="1" spans="1:9">
      <c r="A27" s="8">
        <v>999224872904290</v>
      </c>
      <c r="B27" s="9">
        <v>45106</v>
      </c>
      <c r="C27" s="9">
        <v>45107</v>
      </c>
      <c r="D27" s="5">
        <v>144.15</v>
      </c>
      <c r="E27" s="4" t="str">
        <f>VLOOKUP(A27,HOP!A:L,12,0)</f>
        <v>144.15</v>
      </c>
      <c r="F27" s="4" t="str">
        <f>VLOOKUP(A27,HOP!A:C,3,0)</f>
        <v>3530514</v>
      </c>
      <c r="G27" s="4">
        <f t="shared" si="0"/>
        <v>0</v>
      </c>
      <c r="H27" s="4" t="str">
        <f t="shared" si="1"/>
        <v>,3530514</v>
      </c>
      <c r="I27" s="4" t="str">
        <f>VLOOKUP(A27,HOP!A:U,21,0)</f>
        <v>直采</v>
      </c>
    </row>
    <row r="28" s="5" customFormat="1" spans="1:9">
      <c r="A28" s="8">
        <v>999224886006101</v>
      </c>
      <c r="B28" s="9">
        <v>45102</v>
      </c>
      <c r="C28" s="9">
        <v>45107</v>
      </c>
      <c r="D28" s="5">
        <v>378.67</v>
      </c>
      <c r="E28" s="4" t="str">
        <f>VLOOKUP(A28,HOP!A:L,12,0)</f>
        <v>378.67</v>
      </c>
      <c r="F28" s="4" t="str">
        <f>VLOOKUP(A28,HOP!A:C,3,0)</f>
        <v>3533327</v>
      </c>
      <c r="G28" s="4">
        <f t="shared" si="0"/>
        <v>0</v>
      </c>
      <c r="H28" s="4" t="str">
        <f t="shared" si="1"/>
        <v>,3533327</v>
      </c>
      <c r="I28" s="4" t="str">
        <f>VLOOKUP(A28,HOP!A:U,21,0)</f>
        <v>直采</v>
      </c>
    </row>
    <row r="29" s="5" customFormat="1" spans="1:9">
      <c r="A29" s="8">
        <v>999224946119901</v>
      </c>
      <c r="B29" s="9">
        <v>45106</v>
      </c>
      <c r="C29" s="9">
        <v>45107</v>
      </c>
      <c r="D29" s="5">
        <v>75.47</v>
      </c>
      <c r="E29" s="4" t="str">
        <f>VLOOKUP(A29,HOP!A:L,12,0)</f>
        <v>75.47</v>
      </c>
      <c r="F29" s="4" t="str">
        <f>VLOOKUP(A29,HOP!A:C,3,0)</f>
        <v>3549073</v>
      </c>
      <c r="G29" s="4">
        <f t="shared" si="0"/>
        <v>0</v>
      </c>
      <c r="H29" s="4" t="str">
        <f t="shared" si="1"/>
        <v>,3549073</v>
      </c>
      <c r="I29" s="4" t="str">
        <f>VLOOKUP(A29,HOP!A:U,21,0)</f>
        <v>直采</v>
      </c>
    </row>
    <row r="30" s="5" customFormat="1" spans="1:9">
      <c r="A30" s="8">
        <v>999224946143018</v>
      </c>
      <c r="B30" s="9">
        <v>45104</v>
      </c>
      <c r="C30" s="9">
        <v>45107</v>
      </c>
      <c r="D30" s="5">
        <v>357.93</v>
      </c>
      <c r="E30" s="4" t="str">
        <f>VLOOKUP(A30,HOP!A:L,12,0)</f>
        <v>357.93</v>
      </c>
      <c r="F30" s="4" t="str">
        <f>VLOOKUP(A30,HOP!A:C,3,0)</f>
        <v>3549081</v>
      </c>
      <c r="G30" s="4">
        <f t="shared" si="0"/>
        <v>0</v>
      </c>
      <c r="H30" s="4" t="str">
        <f t="shared" si="1"/>
        <v>,3549081</v>
      </c>
      <c r="I30" s="4" t="str">
        <f>VLOOKUP(A30,HOP!A:U,21,0)</f>
        <v>直采</v>
      </c>
    </row>
    <row r="31" s="5" customFormat="1" spans="1:9">
      <c r="A31" s="8">
        <v>999224960254845</v>
      </c>
      <c r="B31" s="9">
        <v>45106</v>
      </c>
      <c r="C31" s="9">
        <v>45107</v>
      </c>
      <c r="D31" s="5">
        <v>49.25</v>
      </c>
      <c r="E31" s="4" t="str">
        <f>VLOOKUP(A31,HOP!A:L,12,0)</f>
        <v>49.25</v>
      </c>
      <c r="F31" s="4" t="str">
        <f>VLOOKUP(A31,HOP!A:C,3,0)</f>
        <v>3551866</v>
      </c>
      <c r="G31" s="4">
        <f t="shared" si="0"/>
        <v>0</v>
      </c>
      <c r="H31" s="4" t="str">
        <f t="shared" si="1"/>
        <v>,3551866</v>
      </c>
      <c r="I31" s="4" t="str">
        <f>VLOOKUP(A31,HOP!A:U,21,0)</f>
        <v>直采</v>
      </c>
    </row>
    <row r="32" s="5" customFormat="1" spans="1:9">
      <c r="A32" s="8">
        <v>24992026562</v>
      </c>
      <c r="B32" s="9">
        <v>45105</v>
      </c>
      <c r="C32" s="9">
        <v>45107</v>
      </c>
      <c r="D32" s="5">
        <v>168.4</v>
      </c>
      <c r="E32" s="4" t="str">
        <f>VLOOKUP(A32,HOP!A:L,12,0)</f>
        <v>168.40</v>
      </c>
      <c r="F32" s="4" t="str">
        <f>VLOOKUP(A32,HOP!A:C,3,0)</f>
        <v>3559535</v>
      </c>
      <c r="G32" s="4">
        <f t="shared" si="0"/>
        <v>0</v>
      </c>
      <c r="H32" s="4" t="str">
        <f t="shared" si="1"/>
        <v>,3559535</v>
      </c>
      <c r="I32" s="4" t="str">
        <f>VLOOKUP(A32,HOP!A:U,21,0)</f>
        <v>直采</v>
      </c>
    </row>
    <row r="34" spans="4:4">
      <c r="D34" s="4">
        <f>SUM(D2:D33)</f>
        <v>4501.39</v>
      </c>
    </row>
    <row r="35" spans="4:4">
      <c r="D35" s="4" t="s">
        <v>197</v>
      </c>
    </row>
    <row r="37" spans="1:3">
      <c r="A37" s="4" t="s">
        <v>198</v>
      </c>
      <c r="B37" s="4">
        <v>4351.39</v>
      </c>
      <c r="C37" s="4">
        <v>34103.93</v>
      </c>
    </row>
    <row r="38" spans="1:3">
      <c r="A38" s="4" t="s">
        <v>199</v>
      </c>
      <c r="B38" s="4">
        <v>150</v>
      </c>
      <c r="C38" s="4">
        <v>1175.62</v>
      </c>
    </row>
    <row r="39" spans="1:3">
      <c r="A39" s="4" t="s">
        <v>200</v>
      </c>
      <c r="B39" s="4">
        <f>SUBTOTAL(9,B37:B38)</f>
        <v>4501.39</v>
      </c>
      <c r="C39" s="4">
        <f>SUBTOTAL(9,C37:C38)</f>
        <v>35279.55</v>
      </c>
    </row>
    <row r="40" spans="1:1">
      <c r="A40" s="4" t="s">
        <v>201</v>
      </c>
    </row>
  </sheetData>
  <autoFilter ref="A1:X32">
    <filterColumn colId="3">
      <filters>
        <filter val="150"/>
        <filter val="212"/>
        <filter val="48.92"/>
        <filter val="138.12"/>
        <filter val="357.93"/>
        <filter val="79.14"/>
        <filter val="76.15"/>
        <filter val="144.15"/>
        <filter val="68.21"/>
        <filter val="65.2"/>
        <filter val="238.62"/>
        <filter val="144.4"/>
        <filter val="168.4"/>
        <filter val="49.25"/>
        <filter val="126"/>
        <filter val="211.26"/>
        <filter val="297.66"/>
        <filter val="378.67"/>
        <filter val="29.29"/>
        <filter val="90.72"/>
        <filter val="196.72"/>
        <filter val="118.79"/>
        <filter val="76.42"/>
        <filter val="237.42"/>
        <filter val="75.86"/>
        <filter val="140.06"/>
        <filter val="75.47"/>
        <filter val="107.07"/>
        <filter val="248"/>
        <filter val="151.49"/>
      </filters>
    </filterColumn>
    <extLst/>
  </autoFilter>
  <conditionalFormatting sqref="A1:A40 A42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2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202</v>
      </c>
      <c r="B1" s="2" t="s">
        <v>203</v>
      </c>
      <c r="C1" s="2" t="s">
        <v>204</v>
      </c>
      <c r="D1" s="2" t="s">
        <v>205</v>
      </c>
      <c r="E1" s="2" t="s">
        <v>13</v>
      </c>
      <c r="F1" s="2" t="s">
        <v>5</v>
      </c>
      <c r="G1" s="2" t="s">
        <v>6</v>
      </c>
      <c r="H1" s="2" t="s">
        <v>206</v>
      </c>
      <c r="I1" s="2" t="s">
        <v>207</v>
      </c>
      <c r="J1" s="2" t="s">
        <v>208</v>
      </c>
      <c r="K1" s="2" t="s">
        <v>209</v>
      </c>
      <c r="L1" s="2" t="s">
        <v>210</v>
      </c>
      <c r="M1" s="2" t="s">
        <v>211</v>
      </c>
      <c r="N1" s="2" t="s">
        <v>212</v>
      </c>
      <c r="O1" s="2" t="s">
        <v>213</v>
      </c>
      <c r="P1" s="2" t="s">
        <v>214</v>
      </c>
      <c r="Q1" s="2" t="s">
        <v>215</v>
      </c>
      <c r="R1" s="2" t="s">
        <v>216</v>
      </c>
      <c r="S1" s="2" t="s">
        <v>217</v>
      </c>
      <c r="T1" s="2" t="s">
        <v>218</v>
      </c>
      <c r="U1" s="2" t="s">
        <v>219</v>
      </c>
      <c r="V1" s="2" t="s">
        <v>220</v>
      </c>
    </row>
    <row r="2" s="1" customFormat="1" spans="1:22">
      <c r="A2" s="3">
        <v>999225005874034</v>
      </c>
      <c r="B2" s="1" t="s">
        <v>221</v>
      </c>
      <c r="C2" s="1" t="s">
        <v>222</v>
      </c>
      <c r="D2" s="1" t="s">
        <v>223</v>
      </c>
      <c r="E2" s="1" t="s">
        <v>224</v>
      </c>
      <c r="F2" s="1" t="s">
        <v>221</v>
      </c>
      <c r="G2" s="1" t="s">
        <v>225</v>
      </c>
      <c r="H2" s="1" t="s">
        <v>226</v>
      </c>
      <c r="I2" s="1" t="s">
        <v>227</v>
      </c>
      <c r="J2" s="1" t="s">
        <v>30</v>
      </c>
      <c r="K2" s="1" t="s">
        <v>228</v>
      </c>
      <c r="L2" s="1" t="s">
        <v>228</v>
      </c>
      <c r="M2" s="1" t="s">
        <v>229</v>
      </c>
      <c r="N2" s="1" t="s">
        <v>229</v>
      </c>
      <c r="O2" s="1" t="s">
        <v>230</v>
      </c>
      <c r="P2" s="1" t="s">
        <v>231</v>
      </c>
      <c r="Q2" s="1" t="s">
        <v>232</v>
      </c>
      <c r="R2" s="1" t="s">
        <v>233</v>
      </c>
      <c r="S2" s="1" t="s">
        <v>234</v>
      </c>
      <c r="T2" s="1" t="s">
        <v>235</v>
      </c>
      <c r="U2" s="1" t="s">
        <v>236</v>
      </c>
      <c r="V2" s="1" t="s">
        <v>237</v>
      </c>
    </row>
    <row r="3" s="1" customFormat="1" spans="1:22">
      <c r="A3" s="3">
        <v>999225003198424</v>
      </c>
      <c r="B3" s="1" t="s">
        <v>221</v>
      </c>
      <c r="C3" s="1" t="s">
        <v>238</v>
      </c>
      <c r="D3" s="1" t="s">
        <v>239</v>
      </c>
      <c r="E3" s="1" t="s">
        <v>240</v>
      </c>
      <c r="F3" s="1" t="s">
        <v>221</v>
      </c>
      <c r="G3" s="1" t="s">
        <v>225</v>
      </c>
      <c r="H3" s="1" t="s">
        <v>226</v>
      </c>
      <c r="I3" s="1" t="s">
        <v>241</v>
      </c>
      <c r="J3" s="1" t="s">
        <v>30</v>
      </c>
      <c r="K3" s="1" t="s">
        <v>242</v>
      </c>
      <c r="L3" s="1" t="s">
        <v>242</v>
      </c>
      <c r="M3" s="1" t="s">
        <v>229</v>
      </c>
      <c r="N3" s="1" t="s">
        <v>229</v>
      </c>
      <c r="O3" s="1" t="s">
        <v>230</v>
      </c>
      <c r="P3" s="1" t="s">
        <v>231</v>
      </c>
      <c r="Q3" s="1" t="s">
        <v>232</v>
      </c>
      <c r="R3" s="1" t="s">
        <v>243</v>
      </c>
      <c r="S3" s="1" t="s">
        <v>234</v>
      </c>
      <c r="T3" s="1" t="s">
        <v>235</v>
      </c>
      <c r="U3" s="1" t="s">
        <v>236</v>
      </c>
      <c r="V3" s="1" t="s">
        <v>244</v>
      </c>
    </row>
    <row r="4" s="1" customFormat="1" spans="1:22">
      <c r="A4" s="3">
        <v>999224999127373</v>
      </c>
      <c r="B4" s="1" t="s">
        <v>221</v>
      </c>
      <c r="C4" s="1" t="s">
        <v>245</v>
      </c>
      <c r="D4" s="1" t="s">
        <v>246</v>
      </c>
      <c r="E4" s="1" t="s">
        <v>247</v>
      </c>
      <c r="F4" s="1" t="s">
        <v>221</v>
      </c>
      <c r="G4" s="1" t="s">
        <v>225</v>
      </c>
      <c r="H4" s="1" t="s">
        <v>226</v>
      </c>
      <c r="I4" s="1" t="s">
        <v>248</v>
      </c>
      <c r="J4" s="1" t="s">
        <v>30</v>
      </c>
      <c r="K4" s="1" t="s">
        <v>249</v>
      </c>
      <c r="L4" s="1" t="s">
        <v>249</v>
      </c>
      <c r="M4" s="1" t="s">
        <v>229</v>
      </c>
      <c r="N4" s="1" t="s">
        <v>229</v>
      </c>
      <c r="O4" s="1" t="s">
        <v>230</v>
      </c>
      <c r="P4" s="1" t="s">
        <v>231</v>
      </c>
      <c r="Q4" s="1" t="s">
        <v>232</v>
      </c>
      <c r="R4" s="1" t="s">
        <v>250</v>
      </c>
      <c r="S4" s="1" t="s">
        <v>234</v>
      </c>
      <c r="T4" s="1" t="s">
        <v>235</v>
      </c>
      <c r="U4" s="1" t="s">
        <v>236</v>
      </c>
      <c r="V4" s="1" t="s">
        <v>251</v>
      </c>
    </row>
    <row r="5" s="1" customFormat="1" spans="1:22">
      <c r="A5" s="3">
        <v>999224993016517</v>
      </c>
      <c r="B5" s="1" t="s">
        <v>252</v>
      </c>
      <c r="C5" s="1" t="s">
        <v>253</v>
      </c>
      <c r="D5" s="1" t="s">
        <v>254</v>
      </c>
      <c r="E5" s="1" t="s">
        <v>255</v>
      </c>
      <c r="F5" s="1" t="s">
        <v>221</v>
      </c>
      <c r="G5" s="1" t="s">
        <v>225</v>
      </c>
      <c r="H5" s="1" t="s">
        <v>226</v>
      </c>
      <c r="I5" s="1" t="s">
        <v>256</v>
      </c>
      <c r="J5" s="1" t="s">
        <v>30</v>
      </c>
      <c r="K5" s="1" t="s">
        <v>257</v>
      </c>
      <c r="L5" s="1" t="s">
        <v>257</v>
      </c>
      <c r="M5" s="1" t="s">
        <v>229</v>
      </c>
      <c r="N5" s="1" t="s">
        <v>229</v>
      </c>
      <c r="O5" s="1" t="s">
        <v>230</v>
      </c>
      <c r="P5" s="1" t="s">
        <v>231</v>
      </c>
      <c r="Q5" s="1" t="s">
        <v>232</v>
      </c>
      <c r="R5" s="1" t="s">
        <v>258</v>
      </c>
      <c r="S5" s="1" t="s">
        <v>234</v>
      </c>
      <c r="T5" s="1" t="s">
        <v>235</v>
      </c>
      <c r="U5" s="1" t="s">
        <v>236</v>
      </c>
      <c r="V5" s="1" t="s">
        <v>251</v>
      </c>
    </row>
    <row r="6" s="1" customFormat="1" spans="1:22">
      <c r="A6" s="3">
        <v>24992026562</v>
      </c>
      <c r="B6" s="1" t="s">
        <v>252</v>
      </c>
      <c r="C6" s="1" t="s">
        <v>259</v>
      </c>
      <c r="D6" s="1" t="s">
        <v>260</v>
      </c>
      <c r="E6" s="1" t="s">
        <v>261</v>
      </c>
      <c r="F6" s="1" t="s">
        <v>221</v>
      </c>
      <c r="G6" s="1" t="s">
        <v>262</v>
      </c>
      <c r="H6" s="1" t="s">
        <v>226</v>
      </c>
      <c r="I6" s="1" t="s">
        <v>263</v>
      </c>
      <c r="J6" s="1" t="s">
        <v>30</v>
      </c>
      <c r="K6" s="1" t="s">
        <v>264</v>
      </c>
      <c r="L6" s="1" t="s">
        <v>264</v>
      </c>
      <c r="M6" s="1" t="s">
        <v>229</v>
      </c>
      <c r="N6" s="1" t="s">
        <v>229</v>
      </c>
      <c r="O6" s="1" t="s">
        <v>230</v>
      </c>
      <c r="P6" s="1" t="s">
        <v>231</v>
      </c>
      <c r="Q6" s="1" t="s">
        <v>232</v>
      </c>
      <c r="R6" s="1" t="s">
        <v>265</v>
      </c>
      <c r="S6" s="1" t="s">
        <v>234</v>
      </c>
      <c r="T6" s="1" t="s">
        <v>235</v>
      </c>
      <c r="U6" s="1" t="s">
        <v>236</v>
      </c>
      <c r="V6" s="1" t="s">
        <v>251</v>
      </c>
    </row>
    <row r="7" s="1" customFormat="1" spans="1:22">
      <c r="A7" s="3">
        <v>999224977450788</v>
      </c>
      <c r="B7" s="1" t="s">
        <v>252</v>
      </c>
      <c r="C7" s="1" t="s">
        <v>266</v>
      </c>
      <c r="D7" s="1" t="s">
        <v>267</v>
      </c>
      <c r="E7" s="1" t="s">
        <v>268</v>
      </c>
      <c r="F7" s="1" t="s">
        <v>252</v>
      </c>
      <c r="G7" s="1" t="s">
        <v>221</v>
      </c>
      <c r="H7" s="1" t="s">
        <v>226</v>
      </c>
      <c r="I7" s="1" t="s">
        <v>269</v>
      </c>
      <c r="J7" s="1" t="s">
        <v>30</v>
      </c>
      <c r="K7" s="1" t="s">
        <v>270</v>
      </c>
      <c r="L7" s="1" t="s">
        <v>270</v>
      </c>
      <c r="M7" s="1" t="s">
        <v>229</v>
      </c>
      <c r="N7" s="1" t="s">
        <v>229</v>
      </c>
      <c r="O7" s="1" t="s">
        <v>230</v>
      </c>
      <c r="P7" s="1" t="s">
        <v>231</v>
      </c>
      <c r="Q7" s="1" t="s">
        <v>232</v>
      </c>
      <c r="R7" s="1" t="s">
        <v>271</v>
      </c>
      <c r="S7" s="1" t="s">
        <v>234</v>
      </c>
      <c r="T7" s="1" t="s">
        <v>235</v>
      </c>
      <c r="U7" s="1" t="s">
        <v>236</v>
      </c>
      <c r="V7" s="1" t="s">
        <v>237</v>
      </c>
    </row>
    <row r="8" s="1" customFormat="1" spans="1:22">
      <c r="A8" s="3">
        <v>999224960254845</v>
      </c>
      <c r="B8" s="1" t="s">
        <v>272</v>
      </c>
      <c r="C8" s="1" t="s">
        <v>273</v>
      </c>
      <c r="D8" s="1" t="s">
        <v>246</v>
      </c>
      <c r="E8" s="1" t="s">
        <v>274</v>
      </c>
      <c r="F8" s="1" t="s">
        <v>225</v>
      </c>
      <c r="G8" s="1" t="s">
        <v>262</v>
      </c>
      <c r="H8" s="1" t="s">
        <v>226</v>
      </c>
      <c r="I8" s="1" t="s">
        <v>275</v>
      </c>
      <c r="J8" s="1" t="s">
        <v>30</v>
      </c>
      <c r="K8" s="1" t="s">
        <v>276</v>
      </c>
      <c r="L8" s="1" t="s">
        <v>276</v>
      </c>
      <c r="M8" s="1" t="s">
        <v>229</v>
      </c>
      <c r="N8" s="1" t="s">
        <v>229</v>
      </c>
      <c r="O8" s="1" t="s">
        <v>230</v>
      </c>
      <c r="P8" s="1" t="s">
        <v>231</v>
      </c>
      <c r="Q8" s="1" t="s">
        <v>232</v>
      </c>
      <c r="R8" s="1" t="s">
        <v>277</v>
      </c>
      <c r="S8" s="1" t="s">
        <v>234</v>
      </c>
      <c r="T8" s="1" t="s">
        <v>235</v>
      </c>
      <c r="U8" s="1" t="s">
        <v>236</v>
      </c>
      <c r="V8" s="1" t="s">
        <v>251</v>
      </c>
    </row>
    <row r="9" s="1" customFormat="1" spans="1:22">
      <c r="A9" s="3">
        <v>999224957010875</v>
      </c>
      <c r="B9" s="1" t="s">
        <v>272</v>
      </c>
      <c r="C9" s="1" t="s">
        <v>278</v>
      </c>
      <c r="D9" s="1" t="s">
        <v>279</v>
      </c>
      <c r="E9" s="1" t="s">
        <v>280</v>
      </c>
      <c r="F9" s="1" t="s">
        <v>281</v>
      </c>
      <c r="G9" s="1" t="s">
        <v>221</v>
      </c>
      <c r="H9" s="1" t="s">
        <v>226</v>
      </c>
      <c r="I9" s="1" t="s">
        <v>282</v>
      </c>
      <c r="J9" s="1" t="s">
        <v>30</v>
      </c>
      <c r="K9" s="1" t="s">
        <v>283</v>
      </c>
      <c r="L9" s="1" t="s">
        <v>283</v>
      </c>
      <c r="M9" s="1" t="s">
        <v>229</v>
      </c>
      <c r="N9" s="1" t="s">
        <v>229</v>
      </c>
      <c r="O9" s="1" t="s">
        <v>230</v>
      </c>
      <c r="P9" s="1" t="s">
        <v>231</v>
      </c>
      <c r="Q9" s="1" t="s">
        <v>232</v>
      </c>
      <c r="R9" s="1" t="s">
        <v>284</v>
      </c>
      <c r="S9" s="1" t="s">
        <v>234</v>
      </c>
      <c r="T9" s="1" t="s">
        <v>235</v>
      </c>
      <c r="U9" s="1" t="s">
        <v>236</v>
      </c>
      <c r="V9" s="1" t="s">
        <v>244</v>
      </c>
    </row>
    <row r="10" s="1" customFormat="1" spans="1:22">
      <c r="A10" s="3">
        <v>999224946143018</v>
      </c>
      <c r="B10" s="1" t="s">
        <v>272</v>
      </c>
      <c r="C10" s="1" t="s">
        <v>285</v>
      </c>
      <c r="D10" s="1" t="s">
        <v>279</v>
      </c>
      <c r="E10" s="1" t="s">
        <v>286</v>
      </c>
      <c r="F10" s="1" t="s">
        <v>252</v>
      </c>
      <c r="G10" s="1" t="s">
        <v>262</v>
      </c>
      <c r="H10" s="1" t="s">
        <v>226</v>
      </c>
      <c r="I10" s="1" t="s">
        <v>287</v>
      </c>
      <c r="J10" s="1" t="s">
        <v>30</v>
      </c>
      <c r="K10" s="1" t="s">
        <v>288</v>
      </c>
      <c r="L10" s="1" t="s">
        <v>288</v>
      </c>
      <c r="M10" s="1" t="s">
        <v>229</v>
      </c>
      <c r="N10" s="1" t="s">
        <v>229</v>
      </c>
      <c r="O10" s="1" t="s">
        <v>230</v>
      </c>
      <c r="P10" s="1" t="s">
        <v>231</v>
      </c>
      <c r="Q10" s="1" t="s">
        <v>232</v>
      </c>
      <c r="R10" s="1" t="s">
        <v>289</v>
      </c>
      <c r="S10" s="1" t="s">
        <v>234</v>
      </c>
      <c r="T10" s="1" t="s">
        <v>235</v>
      </c>
      <c r="U10" s="1" t="s">
        <v>236</v>
      </c>
      <c r="V10" s="1" t="s">
        <v>244</v>
      </c>
    </row>
    <row r="11" s="1" customFormat="1" spans="1:22">
      <c r="A11" s="3">
        <v>999224946119901</v>
      </c>
      <c r="B11" s="1" t="s">
        <v>272</v>
      </c>
      <c r="C11" s="1" t="s">
        <v>290</v>
      </c>
      <c r="D11" s="1" t="s">
        <v>291</v>
      </c>
      <c r="E11" s="1" t="s">
        <v>292</v>
      </c>
      <c r="F11" s="1" t="s">
        <v>225</v>
      </c>
      <c r="G11" s="1" t="s">
        <v>262</v>
      </c>
      <c r="H11" s="1" t="s">
        <v>226</v>
      </c>
      <c r="I11" s="1" t="s">
        <v>293</v>
      </c>
      <c r="J11" s="1" t="s">
        <v>30</v>
      </c>
      <c r="K11" s="1" t="s">
        <v>294</v>
      </c>
      <c r="L11" s="1" t="s">
        <v>294</v>
      </c>
      <c r="M11" s="1" t="s">
        <v>229</v>
      </c>
      <c r="N11" s="1" t="s">
        <v>229</v>
      </c>
      <c r="O11" s="1" t="s">
        <v>230</v>
      </c>
      <c r="P11" s="1" t="s">
        <v>231</v>
      </c>
      <c r="Q11" s="1" t="s">
        <v>232</v>
      </c>
      <c r="R11" s="1" t="s">
        <v>295</v>
      </c>
      <c r="S11" s="1" t="s">
        <v>234</v>
      </c>
      <c r="T11" s="1" t="s">
        <v>235</v>
      </c>
      <c r="U11" s="1" t="s">
        <v>236</v>
      </c>
      <c r="V11" s="1" t="s">
        <v>296</v>
      </c>
    </row>
    <row r="12" s="1" customFormat="1" spans="1:22">
      <c r="A12" s="3">
        <v>999224943500592</v>
      </c>
      <c r="B12" s="1" t="s">
        <v>272</v>
      </c>
      <c r="C12" s="1" t="s">
        <v>297</v>
      </c>
      <c r="D12" s="1" t="s">
        <v>260</v>
      </c>
      <c r="E12" s="1" t="s">
        <v>298</v>
      </c>
      <c r="F12" s="1" t="s">
        <v>252</v>
      </c>
      <c r="G12" s="1" t="s">
        <v>221</v>
      </c>
      <c r="H12" s="1" t="s">
        <v>226</v>
      </c>
      <c r="I12" s="1" t="s">
        <v>299</v>
      </c>
      <c r="J12" s="1" t="s">
        <v>30</v>
      </c>
      <c r="K12" s="1" t="s">
        <v>300</v>
      </c>
      <c r="L12" s="1" t="s">
        <v>300</v>
      </c>
      <c r="M12" s="1" t="s">
        <v>229</v>
      </c>
      <c r="N12" s="1" t="s">
        <v>229</v>
      </c>
      <c r="O12" s="1" t="s">
        <v>230</v>
      </c>
      <c r="P12" s="1" t="s">
        <v>231</v>
      </c>
      <c r="Q12" s="1" t="s">
        <v>232</v>
      </c>
      <c r="R12" s="1" t="s">
        <v>301</v>
      </c>
      <c r="S12" s="1" t="s">
        <v>234</v>
      </c>
      <c r="T12" s="1" t="s">
        <v>235</v>
      </c>
      <c r="U12" s="1" t="s">
        <v>236</v>
      </c>
      <c r="V12" s="1" t="s">
        <v>251</v>
      </c>
    </row>
    <row r="13" s="1" customFormat="1" spans="1:22">
      <c r="A13" s="3">
        <v>999224941865191</v>
      </c>
      <c r="B13" s="1" t="s">
        <v>302</v>
      </c>
      <c r="C13" s="1" t="s">
        <v>303</v>
      </c>
      <c r="D13" s="1" t="s">
        <v>304</v>
      </c>
      <c r="E13" s="1" t="s">
        <v>305</v>
      </c>
      <c r="F13" s="1" t="s">
        <v>252</v>
      </c>
      <c r="G13" s="1" t="s">
        <v>225</v>
      </c>
      <c r="H13" s="1" t="s">
        <v>226</v>
      </c>
      <c r="I13" s="1" t="s">
        <v>306</v>
      </c>
      <c r="J13" s="1" t="s">
        <v>30</v>
      </c>
      <c r="K13" s="1" t="s">
        <v>307</v>
      </c>
      <c r="L13" s="1" t="s">
        <v>307</v>
      </c>
      <c r="M13" s="1" t="s">
        <v>229</v>
      </c>
      <c r="N13" s="1" t="s">
        <v>229</v>
      </c>
      <c r="O13" s="1" t="s">
        <v>230</v>
      </c>
      <c r="P13" s="1" t="s">
        <v>231</v>
      </c>
      <c r="Q13" s="1" t="s">
        <v>232</v>
      </c>
      <c r="R13" s="1" t="s">
        <v>308</v>
      </c>
      <c r="S13" s="1" t="s">
        <v>234</v>
      </c>
      <c r="T13" s="1" t="s">
        <v>235</v>
      </c>
      <c r="U13" s="1" t="s">
        <v>236</v>
      </c>
      <c r="V13" s="1" t="s">
        <v>237</v>
      </c>
    </row>
    <row r="14" s="1" customFormat="1" spans="1:22">
      <c r="A14" s="3">
        <v>999224929818723</v>
      </c>
      <c r="B14" s="1" t="s">
        <v>302</v>
      </c>
      <c r="C14" s="1" t="s">
        <v>309</v>
      </c>
      <c r="D14" s="1" t="s">
        <v>310</v>
      </c>
      <c r="E14" s="1" t="s">
        <v>311</v>
      </c>
      <c r="F14" s="1" t="s">
        <v>252</v>
      </c>
      <c r="G14" s="1" t="s">
        <v>225</v>
      </c>
      <c r="H14" s="1" t="s">
        <v>226</v>
      </c>
      <c r="I14" s="1" t="s">
        <v>312</v>
      </c>
      <c r="J14" s="1" t="s">
        <v>30</v>
      </c>
      <c r="K14" s="1" t="s">
        <v>313</v>
      </c>
      <c r="L14" s="1" t="s">
        <v>313</v>
      </c>
      <c r="M14" s="1" t="s">
        <v>229</v>
      </c>
      <c r="N14" s="1" t="s">
        <v>229</v>
      </c>
      <c r="O14" s="1" t="s">
        <v>230</v>
      </c>
      <c r="P14" s="1" t="s">
        <v>231</v>
      </c>
      <c r="Q14" s="1" t="s">
        <v>232</v>
      </c>
      <c r="R14" s="1" t="s">
        <v>314</v>
      </c>
      <c r="S14" s="1" t="s">
        <v>234</v>
      </c>
      <c r="T14" s="1" t="s">
        <v>235</v>
      </c>
      <c r="U14" s="1" t="s">
        <v>236</v>
      </c>
      <c r="V14" s="1" t="s">
        <v>251</v>
      </c>
    </row>
    <row r="15" s="1" customFormat="1" spans="1:22">
      <c r="A15" s="3">
        <v>999224928041687</v>
      </c>
      <c r="B15" s="1" t="s">
        <v>315</v>
      </c>
      <c r="C15" s="1" t="s">
        <v>316</v>
      </c>
      <c r="D15" s="1" t="s">
        <v>291</v>
      </c>
      <c r="E15" s="1" t="s">
        <v>317</v>
      </c>
      <c r="F15" s="1" t="s">
        <v>252</v>
      </c>
      <c r="G15" s="1" t="s">
        <v>225</v>
      </c>
      <c r="H15" s="1" t="s">
        <v>226</v>
      </c>
      <c r="I15" s="1" t="s">
        <v>318</v>
      </c>
      <c r="J15" s="1" t="s">
        <v>30</v>
      </c>
      <c r="K15" s="1" t="s">
        <v>319</v>
      </c>
      <c r="L15" s="1" t="s">
        <v>319</v>
      </c>
      <c r="M15" s="1" t="s">
        <v>229</v>
      </c>
      <c r="N15" s="1" t="s">
        <v>229</v>
      </c>
      <c r="O15" s="1" t="s">
        <v>230</v>
      </c>
      <c r="P15" s="1" t="s">
        <v>231</v>
      </c>
      <c r="Q15" s="1" t="s">
        <v>232</v>
      </c>
      <c r="R15" s="1" t="s">
        <v>320</v>
      </c>
      <c r="S15" s="1" t="s">
        <v>234</v>
      </c>
      <c r="T15" s="1" t="s">
        <v>235</v>
      </c>
      <c r="U15" s="1" t="s">
        <v>236</v>
      </c>
      <c r="V15" s="1" t="s">
        <v>296</v>
      </c>
    </row>
    <row r="16" s="1" customFormat="1" spans="1:22">
      <c r="A16" s="3">
        <v>999224904203484</v>
      </c>
      <c r="B16" s="1" t="s">
        <v>321</v>
      </c>
      <c r="C16" s="1" t="s">
        <v>322</v>
      </c>
      <c r="D16" s="1" t="s">
        <v>323</v>
      </c>
      <c r="E16" s="1" t="s">
        <v>324</v>
      </c>
      <c r="F16" s="1" t="s">
        <v>272</v>
      </c>
      <c r="G16" s="1" t="s">
        <v>225</v>
      </c>
      <c r="H16" s="1" t="s">
        <v>226</v>
      </c>
      <c r="I16" s="1" t="s">
        <v>325</v>
      </c>
      <c r="J16" s="1" t="s">
        <v>30</v>
      </c>
      <c r="K16" s="1" t="s">
        <v>326</v>
      </c>
      <c r="L16" s="1" t="s">
        <v>326</v>
      </c>
      <c r="M16" s="1" t="s">
        <v>229</v>
      </c>
      <c r="N16" s="1" t="s">
        <v>229</v>
      </c>
      <c r="O16" s="1" t="s">
        <v>230</v>
      </c>
      <c r="P16" s="1" t="s">
        <v>231</v>
      </c>
      <c r="Q16" s="1" t="s">
        <v>232</v>
      </c>
      <c r="R16" s="1" t="s">
        <v>327</v>
      </c>
      <c r="S16" s="1" t="s">
        <v>234</v>
      </c>
      <c r="T16" s="1" t="s">
        <v>235</v>
      </c>
      <c r="U16" s="1" t="s">
        <v>236</v>
      </c>
      <c r="V16" s="1" t="s">
        <v>251</v>
      </c>
    </row>
    <row r="17" s="1" customFormat="1" spans="1:22">
      <c r="A17" s="3">
        <v>999224901749080</v>
      </c>
      <c r="B17" s="1" t="s">
        <v>321</v>
      </c>
      <c r="C17" s="1" t="s">
        <v>328</v>
      </c>
      <c r="D17" s="1" t="s">
        <v>291</v>
      </c>
      <c r="E17" s="1" t="s">
        <v>329</v>
      </c>
      <c r="F17" s="1" t="s">
        <v>252</v>
      </c>
      <c r="G17" s="1" t="s">
        <v>221</v>
      </c>
      <c r="H17" s="1" t="s">
        <v>226</v>
      </c>
      <c r="I17" s="1" t="s">
        <v>330</v>
      </c>
      <c r="J17" s="1" t="s">
        <v>30</v>
      </c>
      <c r="K17" s="1" t="s">
        <v>331</v>
      </c>
      <c r="L17" s="1" t="s">
        <v>331</v>
      </c>
      <c r="M17" s="1" t="s">
        <v>229</v>
      </c>
      <c r="N17" s="1" t="s">
        <v>229</v>
      </c>
      <c r="O17" s="1" t="s">
        <v>230</v>
      </c>
      <c r="P17" s="1" t="s">
        <v>231</v>
      </c>
      <c r="Q17" s="1" t="s">
        <v>232</v>
      </c>
      <c r="R17" s="1" t="s">
        <v>332</v>
      </c>
      <c r="S17" s="1" t="s">
        <v>234</v>
      </c>
      <c r="T17" s="1" t="s">
        <v>235</v>
      </c>
      <c r="U17" s="1" t="s">
        <v>236</v>
      </c>
      <c r="V17" s="1" t="s">
        <v>296</v>
      </c>
    </row>
    <row r="18" s="1" customFormat="1" spans="1:22">
      <c r="A18" s="3">
        <v>999224899980660</v>
      </c>
      <c r="B18" s="1" t="s">
        <v>321</v>
      </c>
      <c r="C18" s="1" t="s">
        <v>333</v>
      </c>
      <c r="D18" s="1" t="s">
        <v>334</v>
      </c>
      <c r="E18" s="1" t="s">
        <v>335</v>
      </c>
      <c r="F18" s="1" t="s">
        <v>252</v>
      </c>
      <c r="G18" s="1" t="s">
        <v>221</v>
      </c>
      <c r="H18" s="1" t="s">
        <v>226</v>
      </c>
      <c r="I18" s="1" t="s">
        <v>336</v>
      </c>
      <c r="J18" s="1" t="s">
        <v>30</v>
      </c>
      <c r="K18" s="1" t="s">
        <v>337</v>
      </c>
      <c r="L18" s="1" t="s">
        <v>337</v>
      </c>
      <c r="M18" s="1" t="s">
        <v>229</v>
      </c>
      <c r="N18" s="1" t="s">
        <v>229</v>
      </c>
      <c r="O18" s="1" t="s">
        <v>230</v>
      </c>
      <c r="P18" s="1" t="s">
        <v>231</v>
      </c>
      <c r="Q18" s="1" t="s">
        <v>232</v>
      </c>
      <c r="R18" s="1" t="s">
        <v>338</v>
      </c>
      <c r="S18" s="1" t="s">
        <v>234</v>
      </c>
      <c r="T18" s="1" t="s">
        <v>235</v>
      </c>
      <c r="U18" s="1" t="s">
        <v>236</v>
      </c>
      <c r="V18" s="1" t="s">
        <v>237</v>
      </c>
    </row>
    <row r="19" s="1" customFormat="1" spans="1:22">
      <c r="A19" s="3">
        <v>999224887503324</v>
      </c>
      <c r="B19" s="1" t="s">
        <v>339</v>
      </c>
      <c r="C19" s="1" t="s">
        <v>340</v>
      </c>
      <c r="D19" s="1" t="s">
        <v>291</v>
      </c>
      <c r="E19" s="1" t="s">
        <v>341</v>
      </c>
      <c r="F19" s="1" t="s">
        <v>252</v>
      </c>
      <c r="G19" s="1" t="s">
        <v>225</v>
      </c>
      <c r="H19" s="1" t="s">
        <v>226</v>
      </c>
      <c r="I19" s="1" t="s">
        <v>342</v>
      </c>
      <c r="J19" s="1" t="s">
        <v>30</v>
      </c>
      <c r="K19" s="1" t="s">
        <v>343</v>
      </c>
      <c r="L19" s="1" t="s">
        <v>343</v>
      </c>
      <c r="M19" s="1" t="s">
        <v>229</v>
      </c>
      <c r="N19" s="1" t="s">
        <v>229</v>
      </c>
      <c r="O19" s="1" t="s">
        <v>230</v>
      </c>
      <c r="P19" s="1" t="s">
        <v>231</v>
      </c>
      <c r="Q19" s="1" t="s">
        <v>232</v>
      </c>
      <c r="R19" s="1" t="s">
        <v>344</v>
      </c>
      <c r="S19" s="1" t="s">
        <v>234</v>
      </c>
      <c r="T19" s="1" t="s">
        <v>235</v>
      </c>
      <c r="U19" s="1" t="s">
        <v>236</v>
      </c>
      <c r="V19" s="1" t="s">
        <v>296</v>
      </c>
    </row>
    <row r="20" s="1" customFormat="1" spans="1:22">
      <c r="A20" s="3">
        <v>999224886006101</v>
      </c>
      <c r="B20" s="1" t="s">
        <v>339</v>
      </c>
      <c r="C20" s="1" t="s">
        <v>345</v>
      </c>
      <c r="D20" s="1" t="s">
        <v>291</v>
      </c>
      <c r="E20" s="1" t="s">
        <v>346</v>
      </c>
      <c r="F20" s="1" t="s">
        <v>272</v>
      </c>
      <c r="G20" s="1" t="s">
        <v>262</v>
      </c>
      <c r="H20" s="1" t="s">
        <v>226</v>
      </c>
      <c r="I20" s="1" t="s">
        <v>347</v>
      </c>
      <c r="J20" s="1" t="s">
        <v>30</v>
      </c>
      <c r="K20" s="1" t="s">
        <v>348</v>
      </c>
      <c r="L20" s="1" t="s">
        <v>348</v>
      </c>
      <c r="M20" s="1" t="s">
        <v>229</v>
      </c>
      <c r="N20" s="1" t="s">
        <v>229</v>
      </c>
      <c r="O20" s="1" t="s">
        <v>230</v>
      </c>
      <c r="P20" s="1" t="s">
        <v>231</v>
      </c>
      <c r="Q20" s="1" t="s">
        <v>232</v>
      </c>
      <c r="R20" s="1" t="s">
        <v>349</v>
      </c>
      <c r="S20" s="1" t="s">
        <v>234</v>
      </c>
      <c r="T20" s="1" t="s">
        <v>235</v>
      </c>
      <c r="U20" s="1" t="s">
        <v>236</v>
      </c>
      <c r="V20" s="1" t="s">
        <v>296</v>
      </c>
    </row>
    <row r="21" s="1" customFormat="1" spans="1:22">
      <c r="A21" s="3">
        <v>999224872904290</v>
      </c>
      <c r="B21" s="1" t="s">
        <v>350</v>
      </c>
      <c r="C21" s="1" t="s">
        <v>351</v>
      </c>
      <c r="D21" s="1" t="s">
        <v>246</v>
      </c>
      <c r="E21" s="1" t="s">
        <v>352</v>
      </c>
      <c r="F21" s="1" t="s">
        <v>225</v>
      </c>
      <c r="G21" s="1" t="s">
        <v>262</v>
      </c>
      <c r="H21" s="1" t="s">
        <v>226</v>
      </c>
      <c r="I21" s="1" t="s">
        <v>353</v>
      </c>
      <c r="J21" s="1" t="s">
        <v>30</v>
      </c>
      <c r="K21" s="1" t="s">
        <v>354</v>
      </c>
      <c r="L21" s="1" t="s">
        <v>354</v>
      </c>
      <c r="M21" s="1" t="s">
        <v>229</v>
      </c>
      <c r="N21" s="1" t="s">
        <v>229</v>
      </c>
      <c r="O21" s="1" t="s">
        <v>230</v>
      </c>
      <c r="P21" s="1" t="s">
        <v>231</v>
      </c>
      <c r="Q21" s="1" t="s">
        <v>232</v>
      </c>
      <c r="R21" s="1" t="s">
        <v>355</v>
      </c>
      <c r="S21" s="1" t="s">
        <v>234</v>
      </c>
      <c r="T21" s="1" t="s">
        <v>235</v>
      </c>
      <c r="U21" s="1" t="s">
        <v>236</v>
      </c>
      <c r="V21" s="1" t="s">
        <v>251</v>
      </c>
    </row>
    <row r="22" s="1" customFormat="1" spans="1:22">
      <c r="A22" s="3">
        <v>999224857386752</v>
      </c>
      <c r="B22" s="1" t="s">
        <v>356</v>
      </c>
      <c r="C22" s="1" t="s">
        <v>357</v>
      </c>
      <c r="D22" s="1" t="s">
        <v>304</v>
      </c>
      <c r="E22" s="1" t="s">
        <v>358</v>
      </c>
      <c r="F22" s="1" t="s">
        <v>252</v>
      </c>
      <c r="G22" s="1" t="s">
        <v>262</v>
      </c>
      <c r="H22" s="1" t="s">
        <v>226</v>
      </c>
      <c r="I22" s="1" t="s">
        <v>359</v>
      </c>
      <c r="J22" s="1" t="s">
        <v>30</v>
      </c>
      <c r="K22" s="1" t="s">
        <v>360</v>
      </c>
      <c r="L22" s="1" t="s">
        <v>360</v>
      </c>
      <c r="M22" s="1" t="s">
        <v>229</v>
      </c>
      <c r="N22" s="1" t="s">
        <v>229</v>
      </c>
      <c r="O22" s="1" t="s">
        <v>230</v>
      </c>
      <c r="P22" s="1" t="s">
        <v>231</v>
      </c>
      <c r="Q22" s="1" t="s">
        <v>232</v>
      </c>
      <c r="R22" s="1" t="s">
        <v>361</v>
      </c>
      <c r="S22" s="1" t="s">
        <v>234</v>
      </c>
      <c r="T22" s="1" t="s">
        <v>235</v>
      </c>
      <c r="U22" s="1" t="s">
        <v>236</v>
      </c>
      <c r="V22" s="1" t="s">
        <v>237</v>
      </c>
    </row>
    <row r="23" s="1" customFormat="1" spans="1:22">
      <c r="A23" s="3">
        <v>999224836793799</v>
      </c>
      <c r="B23" s="1" t="s">
        <v>362</v>
      </c>
      <c r="C23" s="1" t="s">
        <v>363</v>
      </c>
      <c r="D23" s="1" t="s">
        <v>364</v>
      </c>
      <c r="E23" s="1" t="s">
        <v>365</v>
      </c>
      <c r="F23" s="1" t="s">
        <v>281</v>
      </c>
      <c r="G23" s="1" t="s">
        <v>221</v>
      </c>
      <c r="H23" s="1" t="s">
        <v>226</v>
      </c>
      <c r="I23" s="1" t="s">
        <v>366</v>
      </c>
      <c r="J23" s="1" t="s">
        <v>30</v>
      </c>
      <c r="K23" s="1" t="s">
        <v>367</v>
      </c>
      <c r="L23" s="1" t="s">
        <v>367</v>
      </c>
      <c r="M23" s="1" t="s">
        <v>229</v>
      </c>
      <c r="N23" s="1" t="s">
        <v>229</v>
      </c>
      <c r="O23" s="1" t="s">
        <v>230</v>
      </c>
      <c r="P23" s="1" t="s">
        <v>231</v>
      </c>
      <c r="Q23" s="1" t="s">
        <v>232</v>
      </c>
      <c r="R23" s="1" t="s">
        <v>368</v>
      </c>
      <c r="S23" s="1" t="s">
        <v>234</v>
      </c>
      <c r="T23" s="1" t="s">
        <v>235</v>
      </c>
      <c r="U23" s="1" t="s">
        <v>236</v>
      </c>
      <c r="V23" s="1" t="s">
        <v>237</v>
      </c>
    </row>
    <row r="24" s="1" customFormat="1" spans="1:22">
      <c r="A24" s="3">
        <v>999224817087734</v>
      </c>
      <c r="B24" s="1" t="s">
        <v>369</v>
      </c>
      <c r="C24" s="1" t="s">
        <v>370</v>
      </c>
      <c r="D24" s="1" t="s">
        <v>260</v>
      </c>
      <c r="E24" s="1" t="s">
        <v>371</v>
      </c>
      <c r="F24" s="1" t="s">
        <v>221</v>
      </c>
      <c r="G24" s="1" t="s">
        <v>225</v>
      </c>
      <c r="H24" s="1" t="s">
        <v>226</v>
      </c>
      <c r="I24" s="1" t="s">
        <v>372</v>
      </c>
      <c r="J24" s="1" t="s">
        <v>30</v>
      </c>
      <c r="K24" s="1" t="s">
        <v>373</v>
      </c>
      <c r="L24" s="1" t="s">
        <v>373</v>
      </c>
      <c r="M24" s="1" t="s">
        <v>229</v>
      </c>
      <c r="N24" s="1" t="s">
        <v>229</v>
      </c>
      <c r="O24" s="1" t="s">
        <v>230</v>
      </c>
      <c r="P24" s="1" t="s">
        <v>231</v>
      </c>
      <c r="Q24" s="1" t="s">
        <v>232</v>
      </c>
      <c r="R24" s="1" t="s">
        <v>374</v>
      </c>
      <c r="S24" s="1" t="s">
        <v>234</v>
      </c>
      <c r="T24" s="1" t="s">
        <v>235</v>
      </c>
      <c r="U24" s="1" t="s">
        <v>236</v>
      </c>
      <c r="V24" s="1" t="s">
        <v>251</v>
      </c>
    </row>
    <row r="25" s="1" customFormat="1" spans="1:22">
      <c r="A25" s="3">
        <v>999224780203658</v>
      </c>
      <c r="B25" s="1" t="s">
        <v>375</v>
      </c>
      <c r="C25" s="1" t="s">
        <v>376</v>
      </c>
      <c r="D25" s="1" t="s">
        <v>377</v>
      </c>
      <c r="E25" s="1" t="s">
        <v>378</v>
      </c>
      <c r="F25" s="1" t="s">
        <v>252</v>
      </c>
      <c r="G25" s="1" t="s">
        <v>262</v>
      </c>
      <c r="H25" s="1" t="s">
        <v>226</v>
      </c>
      <c r="I25" s="1" t="s">
        <v>379</v>
      </c>
      <c r="J25" s="1" t="s">
        <v>30</v>
      </c>
      <c r="K25" s="1" t="s">
        <v>380</v>
      </c>
      <c r="L25" s="1" t="s">
        <v>380</v>
      </c>
      <c r="M25" s="1" t="s">
        <v>229</v>
      </c>
      <c r="N25" s="1" t="s">
        <v>229</v>
      </c>
      <c r="O25" s="1" t="s">
        <v>230</v>
      </c>
      <c r="P25" s="1" t="s">
        <v>231</v>
      </c>
      <c r="Q25" s="1" t="s">
        <v>232</v>
      </c>
      <c r="R25" s="1" t="s">
        <v>381</v>
      </c>
      <c r="S25" s="1" t="s">
        <v>234</v>
      </c>
      <c r="T25" s="1" t="s">
        <v>235</v>
      </c>
      <c r="U25" s="1" t="s">
        <v>236</v>
      </c>
      <c r="V25" s="1" t="s">
        <v>237</v>
      </c>
    </row>
    <row r="26" s="1" customFormat="1" spans="1:22">
      <c r="A26" s="3">
        <v>999224745617885</v>
      </c>
      <c r="B26" s="1" t="s">
        <v>382</v>
      </c>
      <c r="C26" s="1" t="s">
        <v>383</v>
      </c>
      <c r="D26" s="1" t="s">
        <v>291</v>
      </c>
      <c r="E26" s="1" t="s">
        <v>384</v>
      </c>
      <c r="F26" s="1" t="s">
        <v>225</v>
      </c>
      <c r="G26" s="1" t="s">
        <v>262</v>
      </c>
      <c r="H26" s="1" t="s">
        <v>226</v>
      </c>
      <c r="I26" s="1" t="s">
        <v>385</v>
      </c>
      <c r="J26" s="1" t="s">
        <v>30</v>
      </c>
      <c r="K26" s="1" t="s">
        <v>386</v>
      </c>
      <c r="L26" s="1" t="s">
        <v>386</v>
      </c>
      <c r="M26" s="1" t="s">
        <v>229</v>
      </c>
      <c r="N26" s="1" t="s">
        <v>229</v>
      </c>
      <c r="O26" s="1" t="s">
        <v>230</v>
      </c>
      <c r="P26" s="1" t="s">
        <v>231</v>
      </c>
      <c r="Q26" s="1" t="s">
        <v>232</v>
      </c>
      <c r="R26" s="1" t="s">
        <v>387</v>
      </c>
      <c r="S26" s="1" t="s">
        <v>234</v>
      </c>
      <c r="T26" s="1" t="s">
        <v>235</v>
      </c>
      <c r="U26" s="1" t="s">
        <v>236</v>
      </c>
      <c r="V26" s="1" t="s">
        <v>296</v>
      </c>
    </row>
    <row r="27" s="1" customFormat="1" spans="1:22">
      <c r="A27" s="3">
        <v>999224745311384</v>
      </c>
      <c r="B27" s="1" t="s">
        <v>382</v>
      </c>
      <c r="C27" s="1" t="s">
        <v>388</v>
      </c>
      <c r="D27" s="1" t="s">
        <v>291</v>
      </c>
      <c r="E27" s="1" t="s">
        <v>389</v>
      </c>
      <c r="F27" s="1" t="s">
        <v>252</v>
      </c>
      <c r="G27" s="1" t="s">
        <v>262</v>
      </c>
      <c r="H27" s="1" t="s">
        <v>226</v>
      </c>
      <c r="I27" s="1" t="s">
        <v>390</v>
      </c>
      <c r="J27" s="1" t="s">
        <v>30</v>
      </c>
      <c r="K27" s="1" t="s">
        <v>391</v>
      </c>
      <c r="L27" s="1" t="s">
        <v>391</v>
      </c>
      <c r="M27" s="1" t="s">
        <v>229</v>
      </c>
      <c r="N27" s="1" t="s">
        <v>229</v>
      </c>
      <c r="O27" s="1" t="s">
        <v>230</v>
      </c>
      <c r="P27" s="1" t="s">
        <v>231</v>
      </c>
      <c r="Q27" s="1" t="s">
        <v>232</v>
      </c>
      <c r="R27" s="1" t="s">
        <v>392</v>
      </c>
      <c r="S27" s="1" t="s">
        <v>234</v>
      </c>
      <c r="T27" s="1" t="s">
        <v>235</v>
      </c>
      <c r="U27" s="1" t="s">
        <v>236</v>
      </c>
      <c r="V27" s="1" t="s">
        <v>296</v>
      </c>
    </row>
    <row r="28" s="1" customFormat="1" spans="1:22">
      <c r="A28" s="3">
        <v>999224676142617</v>
      </c>
      <c r="B28" s="1" t="s">
        <v>393</v>
      </c>
      <c r="C28" s="1" t="s">
        <v>394</v>
      </c>
      <c r="D28" s="1" t="s">
        <v>395</v>
      </c>
      <c r="E28" s="1" t="s">
        <v>396</v>
      </c>
      <c r="F28" s="1" t="s">
        <v>225</v>
      </c>
      <c r="G28" s="1" t="s">
        <v>262</v>
      </c>
      <c r="H28" s="1" t="s">
        <v>226</v>
      </c>
      <c r="I28" s="1" t="s">
        <v>397</v>
      </c>
      <c r="J28" s="1" t="s">
        <v>30</v>
      </c>
      <c r="K28" s="1" t="s">
        <v>398</v>
      </c>
      <c r="L28" s="1" t="s">
        <v>398</v>
      </c>
      <c r="M28" s="1" t="s">
        <v>229</v>
      </c>
      <c r="N28" s="1" t="s">
        <v>229</v>
      </c>
      <c r="O28" s="1" t="s">
        <v>230</v>
      </c>
      <c r="P28" s="1" t="s">
        <v>231</v>
      </c>
      <c r="Q28" s="1" t="s">
        <v>232</v>
      </c>
      <c r="R28" s="1" t="s">
        <v>399</v>
      </c>
      <c r="S28" s="1" t="s">
        <v>234</v>
      </c>
      <c r="T28" s="1" t="s">
        <v>235</v>
      </c>
      <c r="U28" s="1" t="s">
        <v>236</v>
      </c>
      <c r="V28" s="1" t="s">
        <v>237</v>
      </c>
    </row>
    <row r="29" s="1" customFormat="1" spans="1:22">
      <c r="A29" s="3">
        <v>999224549958342</v>
      </c>
      <c r="B29" s="1" t="s">
        <v>400</v>
      </c>
      <c r="C29" s="1" t="s">
        <v>401</v>
      </c>
      <c r="D29" s="1" t="s">
        <v>402</v>
      </c>
      <c r="E29" s="1" t="s">
        <v>403</v>
      </c>
      <c r="F29" s="1" t="s">
        <v>225</v>
      </c>
      <c r="G29" s="1" t="s">
        <v>262</v>
      </c>
      <c r="H29" s="1" t="s">
        <v>226</v>
      </c>
      <c r="I29" s="1" t="s">
        <v>404</v>
      </c>
      <c r="J29" s="1" t="s">
        <v>30</v>
      </c>
      <c r="K29" s="1" t="s">
        <v>405</v>
      </c>
      <c r="L29" s="1" t="s">
        <v>405</v>
      </c>
      <c r="M29" s="1" t="s">
        <v>229</v>
      </c>
      <c r="N29" s="1" t="s">
        <v>229</v>
      </c>
      <c r="O29" s="1" t="s">
        <v>230</v>
      </c>
      <c r="P29" s="1" t="s">
        <v>231</v>
      </c>
      <c r="Q29" s="1" t="s">
        <v>232</v>
      </c>
      <c r="R29" s="1" t="s">
        <v>406</v>
      </c>
      <c r="S29" s="1" t="s">
        <v>234</v>
      </c>
      <c r="T29" s="1" t="s">
        <v>235</v>
      </c>
      <c r="U29" s="1" t="s">
        <v>236</v>
      </c>
      <c r="V29" s="1" t="s">
        <v>251</v>
      </c>
    </row>
    <row r="30" s="1" customFormat="1" spans="1:22">
      <c r="A30" s="3">
        <v>999224463382000</v>
      </c>
      <c r="B30" s="1" t="s">
        <v>407</v>
      </c>
      <c r="C30" s="1" t="s">
        <v>408</v>
      </c>
      <c r="D30" s="1" t="s">
        <v>409</v>
      </c>
      <c r="E30" s="1" t="s">
        <v>410</v>
      </c>
      <c r="F30" s="1" t="s">
        <v>272</v>
      </c>
      <c r="G30" s="1" t="s">
        <v>221</v>
      </c>
      <c r="H30" s="1" t="s">
        <v>226</v>
      </c>
      <c r="I30" s="1" t="s">
        <v>411</v>
      </c>
      <c r="J30" s="1" t="s">
        <v>30</v>
      </c>
      <c r="K30" s="1" t="s">
        <v>412</v>
      </c>
      <c r="L30" s="1" t="s">
        <v>412</v>
      </c>
      <c r="M30" s="1" t="s">
        <v>229</v>
      </c>
      <c r="N30" s="1" t="s">
        <v>229</v>
      </c>
      <c r="O30" s="1" t="s">
        <v>230</v>
      </c>
      <c r="P30" s="1" t="s">
        <v>231</v>
      </c>
      <c r="Q30" s="1" t="s">
        <v>232</v>
      </c>
      <c r="R30" s="1" t="s">
        <v>413</v>
      </c>
      <c r="S30" s="1" t="s">
        <v>234</v>
      </c>
      <c r="T30" s="1" t="s">
        <v>235</v>
      </c>
      <c r="U30" s="1" t="s">
        <v>414</v>
      </c>
      <c r="V30" s="1" t="s">
        <v>237</v>
      </c>
    </row>
    <row r="31" s="1" customFormat="1" spans="1:22">
      <c r="A31" s="3">
        <v>999224015464467</v>
      </c>
      <c r="B31" s="1" t="s">
        <v>415</v>
      </c>
      <c r="C31" s="1" t="s">
        <v>416</v>
      </c>
      <c r="D31" s="1" t="s">
        <v>304</v>
      </c>
      <c r="E31" s="1" t="s">
        <v>417</v>
      </c>
      <c r="F31" s="1" t="s">
        <v>252</v>
      </c>
      <c r="G31" s="1" t="s">
        <v>262</v>
      </c>
      <c r="H31" s="1" t="s">
        <v>226</v>
      </c>
      <c r="I31" s="1" t="s">
        <v>418</v>
      </c>
      <c r="J31" s="1" t="s">
        <v>30</v>
      </c>
      <c r="K31" s="1" t="s">
        <v>419</v>
      </c>
      <c r="L31" s="1" t="s">
        <v>419</v>
      </c>
      <c r="M31" s="1" t="s">
        <v>229</v>
      </c>
      <c r="N31" s="1" t="s">
        <v>229</v>
      </c>
      <c r="O31" s="1" t="s">
        <v>230</v>
      </c>
      <c r="P31" s="1" t="s">
        <v>231</v>
      </c>
      <c r="Q31" s="1" t="s">
        <v>232</v>
      </c>
      <c r="R31" s="1" t="s">
        <v>420</v>
      </c>
      <c r="S31" s="1" t="s">
        <v>234</v>
      </c>
      <c r="T31" s="1" t="s">
        <v>235</v>
      </c>
      <c r="U31" s="1" t="s">
        <v>236</v>
      </c>
      <c r="V31" s="1" t="s">
        <v>237</v>
      </c>
    </row>
    <row r="32" s="1" customFormat="1" spans="1:22">
      <c r="A32" s="3">
        <v>999222322682455</v>
      </c>
      <c r="B32" s="1" t="s">
        <v>421</v>
      </c>
      <c r="C32" s="1" t="s">
        <v>422</v>
      </c>
      <c r="D32" s="1" t="s">
        <v>423</v>
      </c>
      <c r="E32" s="1" t="s">
        <v>424</v>
      </c>
      <c r="F32" s="1" t="s">
        <v>252</v>
      </c>
      <c r="G32" s="1" t="s">
        <v>225</v>
      </c>
      <c r="H32" s="1" t="s">
        <v>226</v>
      </c>
      <c r="I32" s="1" t="s">
        <v>230</v>
      </c>
      <c r="J32" s="1" t="s">
        <v>30</v>
      </c>
      <c r="K32" s="1" t="s">
        <v>230</v>
      </c>
      <c r="L32" s="1" t="s">
        <v>230</v>
      </c>
      <c r="M32" s="1" t="s">
        <v>229</v>
      </c>
      <c r="N32" s="1" t="s">
        <v>229</v>
      </c>
      <c r="O32" s="1" t="s">
        <v>230</v>
      </c>
      <c r="P32" s="1" t="s">
        <v>231</v>
      </c>
      <c r="Q32" s="1" t="s">
        <v>232</v>
      </c>
      <c r="R32" s="1" t="s">
        <v>425</v>
      </c>
      <c r="S32" s="1" t="s">
        <v>234</v>
      </c>
      <c r="T32" s="1" t="s">
        <v>235</v>
      </c>
      <c r="U32" s="1" t="s">
        <v>414</v>
      </c>
      <c r="V32" s="1" t="s">
        <v>244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2023-07-03T01:14:00Z</dcterms:created>
  <dcterms:modified xsi:type="dcterms:W3CDTF">2023-07-03T01:42:33Z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16C5EBFC623C479E89C8357A977EDCC1_12</vt:lpwstr>
  </property>
  <property fmtid="{D5CDD505-2E9C-101B-9397-08002B2CF9AE}" pid="3" name="KSOProductBuildVer">
    <vt:lpwstr>2052-11.1.0.14309</vt:lpwstr>
  </property>
</Properties>
</file>