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<sst xmlns="http://schemas.openxmlformats.org/spreadsheetml/2006/main" count="454" uniqueCount="172">
  <si>
    <t>去哪儿网酒店预付对账单</t>
  </si>
  <si>
    <t>供应商名称：</t>
  </si>
  <si>
    <t>汇趣住</t>
  </si>
  <si>
    <t>结算周期：</t>
  </si>
  <si>
    <t>2023-06-26至2023-06-27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</si>
  <si>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</si>
  <si>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</si>
  <si>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</si>
  <si>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</si>
  <si>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</si>
  <si>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</si>
  <si>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</si>
  <si>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</si>
  <si>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</si>
  <si>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</si>
  <si>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</si>
  <si>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</si>
  <si>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</si>
  <si>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</si>
  <si>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</si>
  <si>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¥3,005.00</t>
  </si>
  <si>
    <t>¥394.34</t>
  </si>
  <si>
    <t>¥2,610.66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</si>
  <si>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</si>
  <si>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</si>
  <si>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</si>
  <si>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</si>
  <si>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</si>
  <si>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</si>
  <si>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</si>
  <si>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</si>
  <si>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</si>
  <si>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</si>
  <si>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</si>
  <si>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</si>
  <si>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</si>
  <si>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</si>
  <si>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</si>
  <si>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</si>
  <si>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</si>
  <si>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</si>
  <si>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</si>
  <si>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</si>
  <si>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</si>
  <si>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</si>
  <si>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</si>
  <si>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</si>
  <si>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</si>
  <si>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</si>
  <si>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</si>
  <si>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</si>
  <si>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</si>
  <si>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</si>
  <si>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</si>
  <si>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</si>
  <si>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</si>
  <si>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</si>
  <si>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</si>
  <si>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</si>
  <si>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</si>
  <si>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</si>
  <si>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</si>
  <si>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</si>
  <si>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</si>
  <si>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</si>
  <si>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</si>
  <si>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</si>
  <si>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</si>
  <si>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</si>
  <si>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</si>
  <si>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103405006228</t>
  </si>
  <si>
    <t>酒店预付</t>
  </si>
  <si>
    <t>否</t>
  </si>
  <si>
    <t>普通</t>
  </si>
  <si>
    <t>375512163</t>
  </si>
  <si>
    <t>上海虹桥康得思酒店</t>
  </si>
  <si>
    <t>1639468</t>
  </si>
  <si>
    <t>李肇祺</t>
  </si>
  <si>
    <t>2023-06-26</t>
  </si>
  <si>
    <t>2023-06-27</t>
  </si>
  <si>
    <t>¥925.00</t>
  </si>
  <si>
    <t>¥120.75</t>
  </si>
  <si>
    <t>¥804.25</t>
  </si>
  <si>
    <t>高级房(大床)</t>
  </si>
  <si>
    <t>WEBSITE</t>
  </si>
  <si>
    <t>103405198004</t>
  </si>
  <si>
    <t>381804834</t>
  </si>
  <si>
    <t>三亚湾红树林度假世界(椰林酒店)</t>
  </si>
  <si>
    <t>孟苗</t>
  </si>
  <si>
    <t>¥358.00</t>
  </si>
  <si>
    <t>¥46.92</t>
  </si>
  <si>
    <t>¥311.08</t>
  </si>
  <si>
    <t>城市景观大床房</t>
  </si>
  <si>
    <t>103405297889</t>
  </si>
  <si>
    <t>375510432</t>
  </si>
  <si>
    <t>锦江之星(贵阳文昌阁甲秀楼省医地铁站店)</t>
  </si>
  <si>
    <t>丁琴</t>
  </si>
  <si>
    <t>¥329.00</t>
  </si>
  <si>
    <t>¥43.65</t>
  </si>
  <si>
    <t>¥285.35</t>
  </si>
  <si>
    <t>轻舒家庭房</t>
  </si>
  <si>
    <t>103405581854</t>
  </si>
  <si>
    <t>381746382</t>
  </si>
  <si>
    <t>骏怡精选酒店(竹溪绿谷中央城店)</t>
  </si>
  <si>
    <t>王浩</t>
  </si>
  <si>
    <t>¥153.00</t>
  </si>
  <si>
    <t>¥20.69</t>
  </si>
  <si>
    <t>¥132.31</t>
  </si>
  <si>
    <t>标准双床房</t>
  </si>
  <si>
    <t>103405979652</t>
  </si>
  <si>
    <t>311484832</t>
  </si>
  <si>
    <t>北京诺金酒店</t>
  </si>
  <si>
    <t>范双怀</t>
  </si>
  <si>
    <t>¥1,240.00</t>
  </si>
  <si>
    <t>¥162.33</t>
  </si>
  <si>
    <t>¥1,077.67</t>
  </si>
  <si>
    <t>豪华间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</si>
  <si>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</si>
  <si>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</si>
  <si>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</si>
  <si>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</si>
  <si>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</si>
  <si>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</si>
  <si>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</si>
  <si>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</si>
  <si>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</si>
  <si>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</si>
  <si>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</si>
  <si>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 xml:space="preserve">A230703173158481 </t>
  </si>
  <si>
    <r>
      <t>总计：</t>
    </r>
    <r>
      <rPr>
        <sz val="10"/>
        <rFont val="Arial"/>
        <charset val="134"/>
      </rPr>
      <t>2610.66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</si>
  <si>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</si>
  <si>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</si>
  <si>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</si>
  <si>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</si>
  <si>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</si>
  <si>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</si>
  <si>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</si>
  <si>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</si>
  <si>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</si>
  <si>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</si>
  <si>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</si>
  <si>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</si>
  <si>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</si>
  <si>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</si>
  <si>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</si>
  <si>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</si>
  <si>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</si>
  <si>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</si>
  <si>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3555577</t>
  </si>
  <si>
    <t>锦江之星（贵阳文昌阁甲秀楼省医地铁站店）</t>
  </si>
  <si>
    <t>--</t>
  </si>
  <si>
    <t>285.35</t>
  </si>
  <si>
    <t>RMB</t>
  </si>
  <si>
    <t>0</t>
  </si>
  <si>
    <t>0.00</t>
  </si>
  <si>
    <t>汇趣住国内直连</t>
  </si>
  <si>
    <t>01.011247</t>
  </si>
  <si>
    <t>2023-06-26 21:23:02</t>
  </si>
  <si>
    <t>直连</t>
  </si>
  <si>
    <t>中国</t>
  </si>
  <si>
    <t>3555566</t>
  </si>
  <si>
    <t>804.25</t>
  </si>
  <si>
    <t>2023-06-26 21:19:57</t>
  </si>
  <si>
    <t>3552854</t>
  </si>
  <si>
    <t>1077.67</t>
  </si>
  <si>
    <t>2023-06-26 11:12:09</t>
  </si>
  <si>
    <t>3552261</t>
  </si>
  <si>
    <t>132.31</t>
  </si>
  <si>
    <t>2023-06-26 07:22:37</t>
  </si>
  <si>
    <t>3551909</t>
  </si>
  <si>
    <t>311.08</t>
  </si>
  <si>
    <t>2023-06-26 00:14:45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</si>
</sst>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customHeight="1" spans="1:32">
      <c r="A7" s="10" t="s">
        <v>117</v>
      </c>
      <c r="B7" s="10"/>
      <c r="C7" s="10" t="s">
        <v>118</v>
      </c>
      <c r="D7" s="10"/>
      <c r="E7" s="10"/>
      <c r="F7" s="10"/>
      <c r="G7" s="10" t="s">
        <v>118</v>
      </c>
      <c r="H7" s="10" t="s">
        <v>118</v>
      </c>
      <c r="I7" s="10" t="s">
        <v>118</v>
      </c>
      <c r="J7" s="10" t="s">
        <v>118</v>
      </c>
      <c r="K7" s="10" t="s">
        <v>118</v>
      </c>
      <c r="L7" s="10" t="s">
        <v>118</v>
      </c>
      <c r="M7" s="10" t="s">
        <v>118</v>
      </c>
      <c r="N7" s="10" t="s">
        <v>118</v>
      </c>
      <c r="O7" s="10" t="s">
        <v>118</v>
      </c>
      <c r="P7" s="10" t="s">
        <v>118</v>
      </c>
      <c r="Q7" s="10"/>
      <c r="R7" s="13" t="s">
        <v>20</v>
      </c>
      <c r="S7" s="13" t="s">
        <v>19</v>
      </c>
      <c r="T7" s="10" t="s">
        <v>118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20" sqref="F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804.25</v>
      </c>
      <c r="E2" t="str">
        <f>VLOOKUP(A2,HOP!A:L,12,0)</f>
        <v>804.25</v>
      </c>
      <c r="F2" t="str">
        <f>VLOOKUP(A2,HOP!A:C,3,0)</f>
        <v>3555566</v>
      </c>
      <c r="G2">
        <f>D2-E2</f>
        <v>0</v>
      </c>
      <c r="H2" t="str">
        <f>$H$1&amp;F2</f>
        <v>，3555566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311.08</v>
      </c>
      <c r="E3" t="str">
        <f>VLOOKUP(A3,HOP!A:L,12,0)</f>
        <v>311.08</v>
      </c>
      <c r="F3" t="str">
        <f>VLOOKUP(A3,HOP!A:C,3,0)</f>
        <v>3551909</v>
      </c>
      <c r="G3">
        <f>D3-E3</f>
        <v>0</v>
      </c>
      <c r="H3" t="str">
        <f>$H$1&amp;F3</f>
        <v>，3551909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285.35</v>
      </c>
      <c r="E4" t="str">
        <f>VLOOKUP(A4,HOP!A:L,12,0)</f>
        <v>285.35</v>
      </c>
      <c r="F4" t="str">
        <f>VLOOKUP(A4,HOP!A:C,3,0)</f>
        <v>3555577</v>
      </c>
      <c r="G4">
        <f>D4-E4</f>
        <v>0</v>
      </c>
      <c r="H4" t="str">
        <f>$H$1&amp;F4</f>
        <v>，3555577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132.31</v>
      </c>
      <c r="E5" t="str">
        <f>VLOOKUP(A5,HOP!A:L,12,0)</f>
        <v>132.31</v>
      </c>
      <c r="F5" t="str">
        <f>VLOOKUP(A5,HOP!A:C,3,0)</f>
        <v>3552261</v>
      </c>
      <c r="G5">
        <f>D5-E5</f>
        <v>0</v>
      </c>
      <c r="H5" t="str">
        <f>$H$1&amp;F5</f>
        <v>，3552261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1077.67</v>
      </c>
      <c r="E6" t="str">
        <f>VLOOKUP(A6,HOP!A:L,12,0)</f>
        <v>1077.67</v>
      </c>
      <c r="F6" t="str">
        <f>VLOOKUP(A6,HOP!A:C,3,0)</f>
        <v>3552854</v>
      </c>
      <c r="G6">
        <f>D6-E6</f>
        <v>0</v>
      </c>
      <c r="H6" t="str">
        <f>$H$1&amp;F6</f>
        <v>，3552854</v>
      </c>
      <c r="I6" t="str">
        <f>VLOOKUP(A6,HOP!A:U,21,0)</f>
        <v>直连</v>
      </c>
    </row>
    <row r="8" spans="4:4">
      <c r="D8" s="3">
        <f>SUM(D2:D7)</f>
        <v>2610.66</v>
      </c>
    </row>
    <row r="10" ht="14.25" spans="4:4">
      <c r="D10" s="8" t="s">
        <v>22</v>
      </c>
    </row>
    <row r="14" spans="1:1">
      <c r="A14" t="s">
        <v>128</v>
      </c>
    </row>
    <row r="15" spans="1:1">
      <c r="A15" s="5" t="s">
        <v>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46" sqref="D46:D47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1" t="s">
        <v>93</v>
      </c>
      <c r="B2" s="1" t="s">
        <v>78</v>
      </c>
      <c r="C2" s="1" t="s">
        <v>148</v>
      </c>
      <c r="D2" s="1" t="s">
        <v>149</v>
      </c>
      <c r="E2" s="1" t="s">
        <v>96</v>
      </c>
      <c r="F2" s="1" t="s">
        <v>78</v>
      </c>
      <c r="G2" s="1" t="s">
        <v>79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72</v>
      </c>
      <c r="T2" s="1" t="s">
        <v>34</v>
      </c>
      <c r="U2" s="1" t="s">
        <v>158</v>
      </c>
      <c r="V2" s="1" t="s">
        <v>159</v>
      </c>
    </row>
    <row r="3" s="1" customFormat="1" spans="1:22">
      <c r="A3" s="1" t="s">
        <v>70</v>
      </c>
      <c r="B3" s="1" t="s">
        <v>78</v>
      </c>
      <c r="C3" s="1" t="s">
        <v>160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150</v>
      </c>
      <c r="I3" s="1" t="s">
        <v>161</v>
      </c>
      <c r="J3" s="1" t="s">
        <v>152</v>
      </c>
      <c r="K3" s="1" t="s">
        <v>161</v>
      </c>
      <c r="L3" s="1" t="s">
        <v>161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162</v>
      </c>
      <c r="S3" s="1" t="s">
        <v>72</v>
      </c>
      <c r="T3" s="1" t="s">
        <v>34</v>
      </c>
      <c r="U3" s="1" t="s">
        <v>158</v>
      </c>
      <c r="V3" s="1" t="s">
        <v>159</v>
      </c>
    </row>
    <row r="4" s="1" customFormat="1" spans="1:22">
      <c r="A4" s="1" t="s">
        <v>109</v>
      </c>
      <c r="B4" s="1" t="s">
        <v>78</v>
      </c>
      <c r="C4" s="1" t="s">
        <v>163</v>
      </c>
      <c r="D4" s="1" t="s">
        <v>111</v>
      </c>
      <c r="E4" s="1" t="s">
        <v>112</v>
      </c>
      <c r="F4" s="1" t="s">
        <v>78</v>
      </c>
      <c r="G4" s="1" t="s">
        <v>79</v>
      </c>
      <c r="H4" s="1" t="s">
        <v>150</v>
      </c>
      <c r="I4" s="1" t="s">
        <v>164</v>
      </c>
      <c r="J4" s="1" t="s">
        <v>152</v>
      </c>
      <c r="K4" s="1" t="s">
        <v>164</v>
      </c>
      <c r="L4" s="1" t="s">
        <v>164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165</v>
      </c>
      <c r="S4" s="1" t="s">
        <v>72</v>
      </c>
      <c r="T4" s="1" t="s">
        <v>34</v>
      </c>
      <c r="U4" s="1" t="s">
        <v>158</v>
      </c>
      <c r="V4" s="1" t="s">
        <v>159</v>
      </c>
    </row>
    <row r="5" s="1" customFormat="1" spans="1:22">
      <c r="A5" s="1" t="s">
        <v>101</v>
      </c>
      <c r="B5" s="1" t="s">
        <v>78</v>
      </c>
      <c r="C5" s="1" t="s">
        <v>166</v>
      </c>
      <c r="D5" s="1" t="s">
        <v>103</v>
      </c>
      <c r="E5" s="1" t="s">
        <v>104</v>
      </c>
      <c r="F5" s="1" t="s">
        <v>78</v>
      </c>
      <c r="G5" s="1" t="s">
        <v>79</v>
      </c>
      <c r="H5" s="1" t="s">
        <v>150</v>
      </c>
      <c r="I5" s="1" t="s">
        <v>167</v>
      </c>
      <c r="J5" s="1" t="s">
        <v>152</v>
      </c>
      <c r="K5" s="1" t="s">
        <v>167</v>
      </c>
      <c r="L5" s="1" t="s">
        <v>167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168</v>
      </c>
      <c r="S5" s="1" t="s">
        <v>72</v>
      </c>
      <c r="T5" s="1" t="s">
        <v>34</v>
      </c>
      <c r="U5" s="1" t="s">
        <v>158</v>
      </c>
      <c r="V5" s="1" t="s">
        <v>159</v>
      </c>
    </row>
    <row r="6" s="1" customFormat="1" spans="1:22">
      <c r="A6" s="1" t="s">
        <v>85</v>
      </c>
      <c r="B6" s="1" t="s">
        <v>78</v>
      </c>
      <c r="C6" s="1" t="s">
        <v>169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150</v>
      </c>
      <c r="I6" s="1" t="s">
        <v>170</v>
      </c>
      <c r="J6" s="1" t="s">
        <v>152</v>
      </c>
      <c r="K6" s="1" t="s">
        <v>170</v>
      </c>
      <c r="L6" s="1" t="s">
        <v>170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171</v>
      </c>
      <c r="S6" s="1" t="s">
        <v>72</v>
      </c>
      <c r="T6" s="1" t="s">
        <v>34</v>
      </c>
      <c r="U6" s="1" t="s">
        <v>158</v>
      </c>
      <c r="V6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2023-07-03T09:33:06Z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7D871014F9D041DEB8E22EF275789002_12</vt:lpwstr>
  </property>
</Properties>
</file>