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<sst xmlns="http://schemas.openxmlformats.org/spreadsheetml/2006/main" count="207" uniqueCount="119">
  <si>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</si>
  <si>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</si>
  <si>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</si>
  <si>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</si>
  <si>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</si>
  <si>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</si>
  <si>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</si>
  <si>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</si>
  <si>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</si>
  <si>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</si>
  <si>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</si>
  <si>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</si>
  <si>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</si>
  <si>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</si>
  <si>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</si>
  <si>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</si>
  <si>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</si>
  <si>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</si>
  <si>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</si>
  <si>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</si>
  <si>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</si>
  <si>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</si>
  <si>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</si>
  <si>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</si>
  <si>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</si>
  <si>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999223784980191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</si>
  <si>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</si>
  <si>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</si>
  <si>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</si>
  <si>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</si>
  <si>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</si>
  <si>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QIU/SHUANG</t>
  </si>
  <si>
    <t>CA363230704CNY</t>
  </si>
  <si>
    <t>未提现</t>
  </si>
  <si>
    <t>携程开票</t>
  </si>
  <si>
    <t xml:space="preserve">3270762	</t>
  </si>
  <si>
    <t xml:space="preserve">	</t>
  </si>
  <si>
    <t xml:space="preserve">999224676024915	</t>
  </si>
  <si>
    <t>[香港]香港富荟旺角酒店(iclub Mong Kok Hotel)(69311702)</t>
  </si>
  <si>
    <t>卓荟客房(至少提前3天预订)&lt;连住2-7晚&gt;&lt;双人入住&gt;&lt;内宾&gt;&lt;无早&gt;</t>
  </si>
  <si>
    <t>CHAN/WAI</t>
  </si>
  <si>
    <t xml:space="preserve">3478556	</t>
  </si>
  <si>
    <t xml:space="preserve">999224745039108	</t>
  </si>
  <si>
    <t>[香港]富荟土瓜湾酒店(iclub To Kwa Wan Hotel)(17099151)</t>
  </si>
  <si>
    <t>尊荟客房(至少提前3天预订)&lt;连住2-7晚&gt;&lt;双人入住&gt;&lt;内宾&gt;&lt;无早&gt;</t>
  </si>
  <si>
    <t>Ji/Ai Ling</t>
  </si>
  <si>
    <t xml:space="preserve">3498639	</t>
  </si>
  <si>
    <t xml:space="preserve">999224819776620	</t>
  </si>
  <si>
    <t>[梅州]梅州白天鹅迎宾馆(100697959)</t>
  </si>
  <si>
    <t>商务江景大床房&lt;超值特惠&gt;&lt;双人入住&gt;&lt;日历房套餐高价值&gt;&lt;单早&gt;&lt;新酒店礼盒&gt;</t>
  </si>
  <si>
    <t>余艳</t>
  </si>
  <si>
    <t xml:space="preserve">999224833182614	</t>
  </si>
  <si>
    <t>[梅州]梅州昌盛豪生大酒店(45834822)</t>
  </si>
  <si>
    <t>柚见好——非遗双床房&lt;超值特惠&gt;&lt;双人入住&gt;&lt;双早&gt;</t>
  </si>
  <si>
    <t>谢昆陶,彭卿</t>
  </si>
  <si>
    <t xml:space="preserve">999224833764773	</t>
  </si>
  <si>
    <t>杨泽鸣,陈鲁峰,陈榆彬,黄民生</t>
  </si>
  <si>
    <t xml:space="preserve">999224836943594	</t>
  </si>
  <si>
    <t>冉启炳</t>
  </si>
  <si>
    <t xml:space="preserve">588490	</t>
  </si>
  <si>
    <t>，</t>
  </si>
  <si>
    <t>202306171638520021</t>
  </si>
  <si>
    <t>202306181303390076</t>
  </si>
  <si>
    <t>202306181332140071</t>
  </si>
  <si>
    <t>202306181701590021</t>
  </si>
  <si>
    <t>A230704100200481</t>
  </si>
  <si>
    <t>房集：i230704095847 2699.2元</t>
  </si>
  <si>
    <t>CNY / HKD 当前参考汇率: 1.080943871</t>
  </si>
  <si>
    <t>总计：9582.2 CNY/
10357.82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</si>
  <si>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</si>
  <si>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</si>
  <si>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</si>
  <si>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</si>
  <si>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</si>
  <si>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</si>
  <si>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</si>
  <si>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</si>
  <si>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</si>
  <si>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</si>
  <si>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</si>
  <si>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</si>
  <si>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</si>
  <si>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</si>
  <si>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</si>
  <si>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</si>
  <si>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</si>
  <si>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</si>
  <si>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</si>
  <si>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2023-06-13</t>
  </si>
  <si>
    <t>3498639</t>
  </si>
  <si>
    <t>富荟土瓜湾酒店</t>
  </si>
  <si>
    <t>Ji Ai Ling</t>
  </si>
  <si>
    <t>2023-06-17</t>
  </si>
  <si>
    <t>2023-06-19</t>
  </si>
  <si>
    <t>退房日周结</t>
  </si>
  <si>
    <t>1207.00</t>
  </si>
  <si>
    <t>RMB</t>
  </si>
  <si>
    <t>0</t>
  </si>
  <si>
    <t>0.00</t>
  </si>
  <si>
    <t>携程国内直连(DD)</t>
  </si>
  <si>
    <t>01.011249</t>
  </si>
  <si>
    <t>2023-06-15 17:06:54</t>
  </si>
  <si>
    <t>否</t>
  </si>
  <si>
    <t>汇智国际旅游发展有限公司</t>
  </si>
  <si>
    <t>直采</t>
  </si>
  <si>
    <t>中国</t>
  </si>
  <si>
    <t>2023-06-08</t>
  </si>
  <si>
    <t>3478556</t>
  </si>
  <si>
    <t>香港富荟旺角酒店</t>
  </si>
  <si>
    <t>CHAN WAI</t>
  </si>
  <si>
    <t>1581.00</t>
  </si>
  <si>
    <t>2023-06-12 21:20:59</t>
  </si>
  <si>
    <t>2023-04-22</t>
  </si>
  <si>
    <t>3270762</t>
  </si>
  <si>
    <t>香港九龙酒店</t>
  </si>
  <si>
    <t>QIU SHUANG</t>
  </si>
  <si>
    <t>2023-06-14</t>
  </si>
  <si>
    <t>4095.00</t>
  </si>
  <si>
    <t>2023-04-29 13:37:47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</si>
</sst>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15</xdr:col>
      <xdr:colOff>104775</xdr:colOff>
      <xdr:row>54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9061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45091</v>
      </c>
      <c r="G2" s="6">
        <v>45096</v>
      </c>
      <c r="H2" s="4">
        <v>1</v>
      </c>
      <c r="I2" s="4">
        <v>5</v>
      </c>
      <c r="J2" s="4">
        <v>5</v>
      </c>
      <c r="K2" s="4" t="s">
        <v>30</v>
      </c>
      <c r="L2" s="4">
        <v>4095</v>
      </c>
      <c r="M2" s="4">
        <v>4095</v>
      </c>
      <c r="N2" s="4" t="s">
        <v>31</v>
      </c>
      <c r="O2" s="4" t="s">
        <v>32</v>
      </c>
      <c r="P2" s="4" t="s">
        <v>33</v>
      </c>
      <c r="Q2" s="4">
        <v>0</v>
      </c>
      <c r="R2" s="7">
        <v>45038</v>
      </c>
      <c r="S2" s="6">
        <v>45111</v>
      </c>
      <c r="T2" s="4" t="s">
        <v>34</v>
      </c>
      <c r="U2" s="4">
        <v>4095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45094</v>
      </c>
      <c r="G3" s="6">
        <v>45096</v>
      </c>
      <c r="H3" s="4">
        <v>1</v>
      </c>
      <c r="I3" s="4">
        <v>2</v>
      </c>
      <c r="J3" s="4">
        <v>2</v>
      </c>
      <c r="K3" s="4" t="s">
        <v>30</v>
      </c>
      <c r="L3" s="4">
        <v>1581</v>
      </c>
      <c r="M3" s="4">
        <v>1581</v>
      </c>
      <c r="N3" s="4" t="s">
        <v>40</v>
      </c>
      <c r="O3" s="4" t="s">
        <v>32</v>
      </c>
      <c r="P3" s="4" t="s">
        <v>33</v>
      </c>
      <c r="Q3" s="4">
        <v>0</v>
      </c>
      <c r="R3" s="7">
        <v>45085</v>
      </c>
      <c r="S3" s="6">
        <v>45111</v>
      </c>
      <c r="T3" s="4" t="s">
        <v>34</v>
      </c>
      <c r="U3" s="4">
        <v>1581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45094</v>
      </c>
      <c r="G4" s="6">
        <v>45096</v>
      </c>
      <c r="H4" s="4">
        <v>1</v>
      </c>
      <c r="I4" s="4">
        <v>2</v>
      </c>
      <c r="J4" s="4">
        <v>2</v>
      </c>
      <c r="K4" s="4" t="s">
        <v>30</v>
      </c>
      <c r="L4" s="4">
        <v>1207</v>
      </c>
      <c r="M4" s="4">
        <v>1207</v>
      </c>
      <c r="N4" s="4" t="s">
        <v>45</v>
      </c>
      <c r="O4" s="4" t="s">
        <v>32</v>
      </c>
      <c r="P4" s="4" t="s">
        <v>33</v>
      </c>
      <c r="Q4" s="4">
        <v>0</v>
      </c>
      <c r="R4" s="7">
        <v>45090.0000115741</v>
      </c>
      <c r="S4" s="6">
        <v>45111</v>
      </c>
      <c r="T4" s="4" t="s">
        <v>34</v>
      </c>
      <c r="U4" s="4">
        <v>1207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45095</v>
      </c>
      <c r="G5" s="6">
        <v>45096</v>
      </c>
      <c r="H5" s="4">
        <v>1</v>
      </c>
      <c r="I5" s="4">
        <v>1</v>
      </c>
      <c r="J5" s="4">
        <v>1</v>
      </c>
      <c r="K5" s="4" t="s">
        <v>30</v>
      </c>
      <c r="L5" s="4">
        <v>276.5</v>
      </c>
      <c r="M5" s="4">
        <v>276.5</v>
      </c>
      <c r="N5" s="4" t="s">
        <v>50</v>
      </c>
      <c r="O5" s="4" t="s">
        <v>32</v>
      </c>
      <c r="P5" s="4" t="s">
        <v>33</v>
      </c>
      <c r="Q5" s="4">
        <v>0</v>
      </c>
      <c r="R5" s="7">
        <v>45094.0000115741</v>
      </c>
      <c r="S5" s="6">
        <v>45111</v>
      </c>
      <c r="T5" s="4" t="s">
        <v>34</v>
      </c>
      <c r="U5" s="4">
        <v>276.5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45095</v>
      </c>
      <c r="G6" s="6">
        <v>45096</v>
      </c>
      <c r="H6" s="4">
        <v>2</v>
      </c>
      <c r="I6" s="4">
        <v>1</v>
      </c>
      <c r="J6" s="4">
        <v>2</v>
      </c>
      <c r="K6" s="4" t="s">
        <v>30</v>
      </c>
      <c r="L6" s="4">
        <v>877.8</v>
      </c>
      <c r="M6" s="4">
        <v>877.8</v>
      </c>
      <c r="N6" s="4" t="s">
        <v>54</v>
      </c>
      <c r="O6" s="4" t="s">
        <v>32</v>
      </c>
      <c r="P6" s="4" t="s">
        <v>33</v>
      </c>
      <c r="Q6" s="4">
        <v>0</v>
      </c>
      <c r="R6" s="7">
        <v>45095.0000115741</v>
      </c>
      <c r="S6" s="6">
        <v>45111</v>
      </c>
      <c r="T6" s="4" t="s">
        <v>34</v>
      </c>
      <c r="U6" s="4">
        <v>877.8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45095</v>
      </c>
      <c r="G7" s="6">
        <v>45096</v>
      </c>
      <c r="H7" s="4">
        <v>4</v>
      </c>
      <c r="I7" s="4">
        <v>1</v>
      </c>
      <c r="J7" s="4">
        <v>4</v>
      </c>
      <c r="K7" s="4" t="s">
        <v>30</v>
      </c>
      <c r="L7" s="4">
        <v>1106</v>
      </c>
      <c r="M7" s="4">
        <v>1106</v>
      </c>
      <c r="N7" s="4" t="s">
        <v>56</v>
      </c>
      <c r="O7" s="4" t="s">
        <v>32</v>
      </c>
      <c r="P7" s="4" t="s">
        <v>33</v>
      </c>
      <c r="Q7" s="4">
        <v>0</v>
      </c>
      <c r="R7" s="7">
        <v>45095</v>
      </c>
      <c r="S7" s="6">
        <v>45111</v>
      </c>
      <c r="T7" s="4" t="s">
        <v>34</v>
      </c>
      <c r="U7" s="4">
        <v>1106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45095</v>
      </c>
      <c r="G8" s="6">
        <v>45096</v>
      </c>
      <c r="H8" s="4">
        <v>1</v>
      </c>
      <c r="I8" s="4">
        <v>1</v>
      </c>
      <c r="J8" s="4">
        <v>1</v>
      </c>
      <c r="K8" s="4" t="s">
        <v>30</v>
      </c>
      <c r="L8" s="4">
        <v>438.9</v>
      </c>
      <c r="M8" s="4">
        <v>438.9</v>
      </c>
      <c r="N8" s="4" t="s">
        <v>58</v>
      </c>
      <c r="O8" s="4" t="s">
        <v>32</v>
      </c>
      <c r="P8" s="4" t="s">
        <v>33</v>
      </c>
      <c r="Q8" s="4">
        <v>0</v>
      </c>
      <c r="R8" s="7">
        <v>45095.0000115741</v>
      </c>
      <c r="S8" s="6">
        <v>45111</v>
      </c>
      <c r="T8" s="4" t="s">
        <v>34</v>
      </c>
      <c r="U8" s="4">
        <v>438.9</v>
      </c>
      <c r="V8" s="4">
        <v>0</v>
      </c>
      <c r="W8" s="4">
        <v>0</v>
      </c>
      <c r="X8" s="4" t="s">
        <v>36</v>
      </c>
      <c r="Y8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5">
        <v>999223784980191</v>
      </c>
      <c r="B2" s="6">
        <v>45091</v>
      </c>
      <c r="C2" s="6">
        <v>45096</v>
      </c>
      <c r="D2" s="4">
        <v>4095</v>
      </c>
      <c r="E2" s="4" t="str">
        <f>VLOOKUP(A2,HOP!A:L,12,0)</f>
        <v>4095.00</v>
      </c>
      <c r="F2" s="4" t="str">
        <f>VLOOKUP(A2,HOP!A:C,3,0)</f>
        <v>3270762</v>
      </c>
      <c r="G2" s="4">
        <f>D2-E2</f>
        <v>0</v>
      </c>
      <c r="H2" s="4" t="str">
        <f>$H$1&amp;F2</f>
        <v>，3270762</v>
      </c>
      <c r="I2" s="4" t="str">
        <f>VLOOKUP(A2,HOP!A:U,21,0)</f>
        <v>直采</v>
      </c>
    </row>
    <row r="3" s="4" customFormat="1" spans="1:9">
      <c r="A3" s="5">
        <v>999224676024915</v>
      </c>
      <c r="B3" s="6">
        <v>45094</v>
      </c>
      <c r="C3" s="6">
        <v>45096</v>
      </c>
      <c r="D3" s="4">
        <v>1581</v>
      </c>
      <c r="E3" s="4" t="str">
        <f>VLOOKUP(A3,HOP!A:L,12,0)</f>
        <v>1581.00</v>
      </c>
      <c r="F3" s="4" t="str">
        <f>VLOOKUP(A3,HOP!A:C,3,0)</f>
        <v>3478556</v>
      </c>
      <c r="G3" s="4">
        <f t="shared" ref="G3:G8" si="0">D3-E3</f>
        <v>0</v>
      </c>
      <c r="H3" s="4" t="str">
        <f t="shared" ref="H3:H8" si="1">$H$1&amp;F3</f>
        <v>，3478556</v>
      </c>
      <c r="I3" s="4" t="str">
        <f>VLOOKUP(A3,HOP!A:U,21,0)</f>
        <v>直采</v>
      </c>
    </row>
    <row r="4" s="4" customFormat="1" spans="1:9">
      <c r="A4" s="5">
        <v>999224745039108</v>
      </c>
      <c r="B4" s="6">
        <v>45094</v>
      </c>
      <c r="C4" s="6">
        <v>45096</v>
      </c>
      <c r="D4" s="4">
        <v>1207</v>
      </c>
      <c r="E4" s="4" t="str">
        <f>VLOOKUP(A4,HOP!A:L,12,0)</f>
        <v>1207.00</v>
      </c>
      <c r="F4" s="4" t="str">
        <f>VLOOKUP(A4,HOP!A:C,3,0)</f>
        <v>3498639</v>
      </c>
      <c r="G4" s="4">
        <f t="shared" si="0"/>
        <v>0</v>
      </c>
      <c r="H4" s="4" t="str">
        <f t="shared" si="1"/>
        <v>，3498639</v>
      </c>
      <c r="I4" s="4" t="str">
        <f>VLOOKUP(A4,HOP!A:U,21,0)</f>
        <v>直采</v>
      </c>
    </row>
    <row r="5" s="4" customFormat="1" spans="1:10">
      <c r="A5" s="5">
        <v>999224819776620</v>
      </c>
      <c r="B5" s="6">
        <v>45095</v>
      </c>
      <c r="C5" s="6">
        <v>45096</v>
      </c>
      <c r="D5" s="4">
        <v>276.5</v>
      </c>
      <c r="E5" s="4">
        <v>276.5</v>
      </c>
      <c r="F5" s="8" t="s">
        <v>61</v>
      </c>
      <c r="G5" s="4">
        <f t="shared" si="0"/>
        <v>0</v>
      </c>
      <c r="H5" s="4" t="str">
        <f t="shared" si="1"/>
        <v>，202306171638520021</v>
      </c>
      <c r="I5" s="4" t="e">
        <f>VLOOKUP(A5,HOP!A:U,21,0)</f>
        <v>#N/A</v>
      </c>
      <c r="J5" s="4">
        <v>6.17</v>
      </c>
    </row>
    <row r="6" s="4" customFormat="1" spans="1:10">
      <c r="A6" s="5">
        <v>999224833182614</v>
      </c>
      <c r="B6" s="6">
        <v>45095</v>
      </c>
      <c r="C6" s="6">
        <v>45096</v>
      </c>
      <c r="D6" s="4">
        <v>877.8</v>
      </c>
      <c r="E6" s="4">
        <v>877.8</v>
      </c>
      <c r="F6" s="8" t="s">
        <v>62</v>
      </c>
      <c r="G6" s="4">
        <f t="shared" si="0"/>
        <v>0</v>
      </c>
      <c r="H6" s="4" t="str">
        <f t="shared" si="1"/>
        <v>，202306181303390076</v>
      </c>
      <c r="I6" s="4" t="e">
        <f>VLOOKUP(A6,HOP!A:U,21,0)</f>
        <v>#N/A</v>
      </c>
      <c r="J6" s="4">
        <v>6.18</v>
      </c>
    </row>
    <row r="7" s="4" customFormat="1" spans="1:10">
      <c r="A7" s="5">
        <v>999224833764773</v>
      </c>
      <c r="B7" s="6">
        <v>45095</v>
      </c>
      <c r="C7" s="6">
        <v>45096</v>
      </c>
      <c r="D7" s="4">
        <v>1106</v>
      </c>
      <c r="E7" s="4">
        <v>1106</v>
      </c>
      <c r="F7" s="8" t="s">
        <v>63</v>
      </c>
      <c r="G7" s="4">
        <f t="shared" si="0"/>
        <v>0</v>
      </c>
      <c r="H7" s="4" t="str">
        <f t="shared" si="1"/>
        <v>，202306181332140071</v>
      </c>
      <c r="I7" s="4" t="e">
        <f>VLOOKUP(A7,HOP!A:U,21,0)</f>
        <v>#N/A</v>
      </c>
      <c r="J7" s="4">
        <v>6.18</v>
      </c>
    </row>
    <row r="8" s="4" customFormat="1" spans="1:10">
      <c r="A8" s="5">
        <v>999224836943594</v>
      </c>
      <c r="B8" s="6">
        <v>45095</v>
      </c>
      <c r="C8" s="6">
        <v>45096</v>
      </c>
      <c r="D8" s="4">
        <v>438.9</v>
      </c>
      <c r="E8" s="4">
        <v>438.9</v>
      </c>
      <c r="F8" s="8" t="s">
        <v>64</v>
      </c>
      <c r="G8" s="4">
        <f t="shared" si="0"/>
        <v>0</v>
      </c>
      <c r="H8" s="4" t="str">
        <f t="shared" si="1"/>
        <v>，202306181701590021</v>
      </c>
      <c r="I8" s="4" t="e">
        <f>VLOOKUP(A8,HOP!A:U,21,0)</f>
        <v>#N/A</v>
      </c>
      <c r="J8" s="4">
        <v>6.18</v>
      </c>
    </row>
    <row r="10" spans="4:4">
      <c r="D10" s="4">
        <f>SUM(D2:D9)</f>
        <v>9582.2</v>
      </c>
    </row>
    <row r="15" spans="1:4">
      <c r="A15" s="4" t="s">
        <v>65</v>
      </c>
      <c r="C15" s="4">
        <v>6883</v>
      </c>
      <c r="D15" s="4">
        <v>7440.14</v>
      </c>
    </row>
    <row r="16" spans="1:4">
      <c r="A16" s="4" t="s">
        <v>66</v>
      </c>
      <c r="C16" s="4">
        <v>2699.2</v>
      </c>
      <c r="D16" s="4">
        <v>2917.68</v>
      </c>
    </row>
    <row r="17" spans="1:4">
      <c r="A17" s="4" t="s">
        <v>67</v>
      </c>
      <c r="C17" s="4">
        <f>SUM(C15:C16)</f>
        <v>9582.2</v>
      </c>
      <c r="D17" s="4">
        <f>SUM(D15:D16)</f>
        <v>10357.82</v>
      </c>
    </row>
    <row r="18" spans="1:1">
      <c r="A18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999224745039108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999224676024915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92</v>
      </c>
      <c r="G3" s="1" t="s">
        <v>93</v>
      </c>
      <c r="H3" s="1" t="s">
        <v>94</v>
      </c>
      <c r="I3" s="1" t="s">
        <v>110</v>
      </c>
      <c r="J3" s="1" t="s">
        <v>96</v>
      </c>
      <c r="K3" s="1" t="s">
        <v>110</v>
      </c>
      <c r="L3" s="1" t="s">
        <v>110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111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999223784980191</v>
      </c>
      <c r="B4" s="1" t="s">
        <v>112</v>
      </c>
      <c r="C4" s="1" t="s">
        <v>113</v>
      </c>
      <c r="D4" s="1" t="s">
        <v>114</v>
      </c>
      <c r="E4" s="1" t="s">
        <v>115</v>
      </c>
      <c r="F4" s="1" t="s">
        <v>116</v>
      </c>
      <c r="G4" s="1" t="s">
        <v>93</v>
      </c>
      <c r="H4" s="1" t="s">
        <v>94</v>
      </c>
      <c r="I4" s="1" t="s">
        <v>117</v>
      </c>
      <c r="J4" s="1" t="s">
        <v>96</v>
      </c>
      <c r="K4" s="1" t="s">
        <v>117</v>
      </c>
      <c r="L4" s="1" t="s">
        <v>117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118</v>
      </c>
      <c r="S4" s="1" t="s">
        <v>102</v>
      </c>
      <c r="T4" s="1" t="s">
        <v>103</v>
      </c>
      <c r="U4" s="1" t="s">
        <v>104</v>
      </c>
      <c r="V4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2023-07-04T01:47:43Z</dcterms:created>
  <dcterms:modified xsi:type="dcterms:W3CDTF">2023-07-04T02:04:06Z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FEEDB5A703FB4456A8BAE6FF2C061572_12</vt:lpwstr>
  </property>
  <property fmtid="{D5CDD505-2E9C-101B-9397-08002B2CF9AE}" pid="3" name="KSOProductBuildVer">
    <vt:lpwstr>2052-11.1.0.14309</vt:lpwstr>
  </property>
</Properties>
</file>