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<sst xmlns="http://schemas.openxmlformats.org/spreadsheetml/2006/main" count="292" uniqueCount="132">
  <si>
    <t>去哪儿网酒店预付对账单</t>
  </si>
  <si>
    <t>供应商名称：</t>
  </si>
  <si>
    <t>汇趣住</t>
  </si>
  <si>
    <t>结算周期：</t>
  </si>
  <si>
    <t>2023-07-02至2023-07-03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</si>
  <si>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</si>
  <si>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</si>
  <si>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</si>
  <si>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</si>
  <si>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</si>
  <si>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</si>
  <si>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</si>
  <si>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</si>
  <si>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</si>
  <si>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</si>
  <si>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</si>
  <si>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</si>
  <si>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</si>
  <si>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</si>
  <si>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</si>
  <si>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¥816.00</t>
  </si>
  <si>
    <t>¥106.98</t>
  </si>
  <si>
    <t>¥709.02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</si>
  <si>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</si>
  <si>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</si>
  <si>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</si>
  <si>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</si>
  <si>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</si>
  <si>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</si>
  <si>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</si>
  <si>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</si>
  <si>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</si>
  <si>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</si>
  <si>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</si>
  <si>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</si>
  <si>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</si>
  <si>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</si>
  <si>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</si>
  <si>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</si>
  <si>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</si>
  <si>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</si>
  <si>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</si>
  <si>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</si>
  <si>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</si>
  <si>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</si>
  <si>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</si>
  <si>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</si>
  <si>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</si>
  <si>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</si>
  <si>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</si>
  <si>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</si>
  <si>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</si>
  <si>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</si>
  <si>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</si>
  <si>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</si>
  <si>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</si>
  <si>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</si>
  <si>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</si>
  <si>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</si>
  <si>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</si>
  <si>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</si>
  <si>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</si>
  <si>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</si>
  <si>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</si>
  <si>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</si>
  <si>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</si>
  <si>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</si>
  <si>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</si>
  <si>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</si>
  <si>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</si>
  <si>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103410243315</t>
  </si>
  <si>
    <t>酒店预付</t>
  </si>
  <si>
    <t>否</t>
  </si>
  <si>
    <t>普通</t>
  </si>
  <si>
    <t>381790509</t>
  </si>
  <si>
    <t>美锦酒店(苏州金鸡湖内湾店)</t>
  </si>
  <si>
    <t>1639468</t>
  </si>
  <si>
    <t>李增明</t>
  </si>
  <si>
    <t>2023-07-01</t>
  </si>
  <si>
    <t>2023-07-02</t>
  </si>
  <si>
    <t>¥408.00</t>
  </si>
  <si>
    <t>¥53.49</t>
  </si>
  <si>
    <t>¥354.51</t>
  </si>
  <si>
    <t>精致大床房</t>
  </si>
  <si>
    <t>WEBSITE</t>
  </si>
  <si>
    <t>103410712483</t>
  </si>
  <si>
    <t>戎小立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</si>
  <si>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</si>
  <si>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</si>
  <si>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</si>
  <si>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</si>
  <si>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</si>
  <si>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</si>
  <si>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</si>
  <si>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</si>
  <si>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</si>
  <si>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</si>
  <si>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</si>
  <si>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A230704111101481</t>
  </si>
  <si>
    <r>
      <t>总计：</t>
    </r>
    <r>
      <rPr>
        <sz val="10"/>
        <rFont val="Arial"/>
        <charset val="134"/>
      </rPr>
      <t>709.02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</si>
  <si>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</si>
  <si>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</si>
  <si>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</si>
  <si>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</si>
  <si>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</si>
  <si>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</si>
  <si>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</si>
  <si>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</si>
  <si>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</si>
  <si>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</si>
  <si>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</si>
  <si>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</si>
  <si>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</si>
  <si>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</si>
  <si>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</si>
  <si>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</si>
  <si>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</si>
  <si>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</si>
  <si>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3578400</t>
  </si>
  <si>
    <t>--</t>
  </si>
  <si>
    <t>354.51</t>
  </si>
  <si>
    <t>RMB</t>
  </si>
  <si>
    <t>0</t>
  </si>
  <si>
    <t>0.00</t>
  </si>
  <si>
    <t>汇趣住国内直连</t>
  </si>
  <si>
    <t>01.011247</t>
  </si>
  <si>
    <t>2023-07-01 17:25:50</t>
  </si>
  <si>
    <t>是</t>
  </si>
  <si>
    <t>直连</t>
  </si>
  <si>
    <t>中国</t>
  </si>
  <si>
    <t>3578393</t>
  </si>
  <si>
    <t>2023-07-01 17:25:02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</si>
</sst>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customHeight="1" spans="1:32">
      <c r="A4" s="10" t="s">
        <v>87</v>
      </c>
      <c r="B4" s="10"/>
      <c r="C4" s="10" t="s">
        <v>88</v>
      </c>
      <c r="D4" s="10"/>
      <c r="E4" s="10"/>
      <c r="F4" s="10"/>
      <c r="G4" s="10" t="s">
        <v>88</v>
      </c>
      <c r="H4" s="10" t="s">
        <v>88</v>
      </c>
      <c r="I4" s="10" t="s">
        <v>88</v>
      </c>
      <c r="J4" s="10" t="s">
        <v>88</v>
      </c>
      <c r="K4" s="10" t="s">
        <v>88</v>
      </c>
      <c r="L4" s="10" t="s">
        <v>88</v>
      </c>
      <c r="M4" s="10" t="s">
        <v>88</v>
      </c>
      <c r="N4" s="10" t="s">
        <v>88</v>
      </c>
      <c r="O4" s="10" t="s">
        <v>88</v>
      </c>
      <c r="P4" s="10" t="s">
        <v>88</v>
      </c>
      <c r="Q4" s="10"/>
      <c r="R4" s="13" t="s">
        <v>20</v>
      </c>
      <c r="S4" s="13" t="s">
        <v>19</v>
      </c>
      <c r="T4" s="10" t="s">
        <v>88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88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89</v>
      </c>
      <c r="B1" s="4" t="s">
        <v>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91</v>
      </c>
      <c r="H1" s="4" t="s">
        <v>92</v>
      </c>
      <c r="I1" s="4" t="s">
        <v>13</v>
      </c>
      <c r="J1" s="4" t="s">
        <v>17</v>
      </c>
      <c r="K1" s="4" t="s">
        <v>18</v>
      </c>
      <c r="L1" s="9" t="s">
        <v>93</v>
      </c>
      <c r="M1" s="4" t="s">
        <v>94</v>
      </c>
      <c r="N1" s="4" t="s">
        <v>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354.51</v>
      </c>
      <c r="E2" t="str">
        <f>VLOOKUP(A2,HOP!A:L,12,0)</f>
        <v>354.51</v>
      </c>
      <c r="F2" t="str">
        <f>VLOOKUP(A2,HOP!A:C,3,0)</f>
        <v>3578400</v>
      </c>
      <c r="G2">
        <f>D2-E2</f>
        <v>0</v>
      </c>
      <c r="H2" t="str">
        <f>$H$1&amp;F2</f>
        <v>，3578400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354.51</v>
      </c>
      <c r="E3" t="str">
        <f>VLOOKUP(A3,HOP!A:L,12,0)</f>
        <v>354.51</v>
      </c>
      <c r="F3" t="str">
        <f>VLOOKUP(A3,HOP!A:C,3,0)</f>
        <v>3578393</v>
      </c>
      <c r="G3">
        <f>D3-E3</f>
        <v>0</v>
      </c>
      <c r="H3" t="str">
        <f>$H$1&amp;F3</f>
        <v>，3578393</v>
      </c>
      <c r="I3" t="str">
        <f>VLOOKUP(A3,HOP!A:U,21,0)</f>
        <v>直连</v>
      </c>
    </row>
    <row r="5" spans="4:4">
      <c r="D5" s="3">
        <f>SUM(D2:D4)</f>
        <v>709.02</v>
      </c>
    </row>
    <row r="7" ht="14.25" spans="4:4">
      <c r="D7" s="8" t="s">
        <v>22</v>
      </c>
    </row>
    <row r="10" spans="1:1">
      <c r="A10" t="s">
        <v>98</v>
      </c>
    </row>
    <row r="11" spans="1:1">
      <c r="A11" s="5" t="s">
        <v>99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1" t="s">
        <v>70</v>
      </c>
      <c r="B2" s="1" t="s">
        <v>78</v>
      </c>
      <c r="C2" s="1" t="s">
        <v>118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85</v>
      </c>
      <c r="B3" s="1" t="s">
        <v>78</v>
      </c>
      <c r="C3" s="1" t="s">
        <v>130</v>
      </c>
      <c r="D3" s="1" t="s">
        <v>75</v>
      </c>
      <c r="E3" s="1" t="s">
        <v>86</v>
      </c>
      <c r="F3" s="1" t="s">
        <v>78</v>
      </c>
      <c r="G3" s="1" t="s">
        <v>79</v>
      </c>
      <c r="H3" s="1" t="s">
        <v>119</v>
      </c>
      <c r="I3" s="1" t="s">
        <v>120</v>
      </c>
      <c r="J3" s="1" t="s">
        <v>121</v>
      </c>
      <c r="K3" s="1" t="s">
        <v>120</v>
      </c>
      <c r="L3" s="1" t="s">
        <v>120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131</v>
      </c>
      <c r="S3" s="1" t="s">
        <v>127</v>
      </c>
      <c r="T3" s="1" t="s">
        <v>34</v>
      </c>
      <c r="U3" s="1" t="s">
        <v>128</v>
      </c>
      <c r="V3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2023-07-04T03:18:49Z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EF5302792FA94344B67C9A8FBDBCA7B7_12</vt:lpwstr>
  </property>
</Properties>
</file>