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对账!$A$1:$I$44</definedName>
  </definedNames>
  <calcPr calcId="144525"/>
</workbook>
</file>

<file path=xl/sharedStrings.xml><?xml version="1.0" encoding="utf-8"?>
<sst xmlns="http://schemas.openxmlformats.org/spreadsheetml/2006/main" count="2445" uniqueCount="606">
  <si>
    <t>去哪儿网酒店预付对账单</t>
  </si>
  <si>
    <t>供应商名称：</t>
  </si>
  <si>
    <t>港丰国际</t>
  </si>
  <si>
    <t>结算周期：</t>
  </si>
  <si>
    <t>2023-06-26至2023-07-02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</si>
  <si>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</si>
  <si>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</si>
  <si>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</si>
  <si>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</si>
  <si>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</si>
  <si>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</si>
  <si>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</si>
  <si>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</si>
  <si>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</si>
  <si>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</si>
  <si>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</si>
  <si>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</si>
  <si>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</si>
  <si>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</si>
  <si>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</si>
  <si>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¥137,874.00</t>
  </si>
  <si>
    <t>¥19,998.76</t>
  </si>
  <si>
    <t>¥9,394.87</t>
  </si>
  <si>
    <t>¥108,480.37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</si>
  <si>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</si>
  <si>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</si>
  <si>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</si>
  <si>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</si>
  <si>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</si>
  <si>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</si>
  <si>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</si>
  <si>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</si>
  <si>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</si>
  <si>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</si>
  <si>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</si>
  <si>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</si>
  <si>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</si>
  <si>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</si>
  <si>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</si>
  <si>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</si>
  <si>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</si>
  <si>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</si>
  <si>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</si>
  <si>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</si>
  <si>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</si>
  <si>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</si>
  <si>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</si>
  <si>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</si>
  <si>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</si>
  <si>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</si>
  <si>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</si>
  <si>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</si>
  <si>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</si>
  <si>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</si>
  <si>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</si>
  <si>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</si>
  <si>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</si>
  <si>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</si>
  <si>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</si>
  <si>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</si>
  <si>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</si>
  <si>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</si>
  <si>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</si>
  <si>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</si>
  <si>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</si>
  <si>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</si>
  <si>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</si>
  <si>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</si>
  <si>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</si>
  <si>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</si>
  <si>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703387239426</t>
  </si>
  <si>
    <t>3477471</t>
  </si>
  <si>
    <t>酒店预付</t>
  </si>
  <si>
    <t>否</t>
  </si>
  <si>
    <t>普通</t>
  </si>
  <si>
    <t>221903558</t>
  </si>
  <si>
    <t>东银座 LiVEMAX 酒店</t>
  </si>
  <si>
    <t>1619975</t>
  </si>
  <si>
    <t>LIU/YILE|LI/XUAN</t>
  </si>
  <si>
    <t>2023-06-08</t>
  </si>
  <si>
    <t>2023-06-21</t>
  </si>
  <si>
    <t>2023-06-26</t>
  </si>
  <si>
    <t>¥3,435.00</t>
  </si>
  <si>
    <t>¥328.00</t>
  </si>
  <si>
    <t>¥3,107.00</t>
  </si>
  <si>
    <t>single non smoking</t>
  </si>
  <si>
    <t>WEBSITE</t>
  </si>
  <si>
    <t>703402075666</t>
  </si>
  <si>
    <t>3542197</t>
  </si>
  <si>
    <t>221932892</t>
  </si>
  <si>
    <t>芭堤雅帝堡泽斯罗酒店</t>
  </si>
  <si>
    <t>LUO/HUAN|SU/JIAHAN</t>
  </si>
  <si>
    <t>2023-06-23</t>
  </si>
  <si>
    <t>¥1,542.00</t>
  </si>
  <si>
    <t>¥86.64</t>
  </si>
  <si>
    <t>¥1,455.36</t>
  </si>
  <si>
    <t>Deluxe Pool View Twin Room</t>
  </si>
  <si>
    <t>703389056993</t>
  </si>
  <si>
    <t>3488155</t>
  </si>
  <si>
    <t>221942111</t>
  </si>
  <si>
    <t>迪士尼探索家度假酒店</t>
  </si>
  <si>
    <t>MU/JINGRAN</t>
  </si>
  <si>
    <t>2023-06-10</t>
  </si>
  <si>
    <t>2023-06-25</t>
  </si>
  <si>
    <t>¥1,941.00</t>
  </si>
  <si>
    <t>¥110.00</t>
  </si>
  <si>
    <t>¥1,831.00</t>
  </si>
  <si>
    <t>Standard Room</t>
  </si>
  <si>
    <t>703403540870</t>
  </si>
  <si>
    <t>3546127</t>
  </si>
  <si>
    <t>158552618</t>
  </si>
  <si>
    <t>达沃水畔岛屿酒店</t>
  </si>
  <si>
    <t>GUAN/HAIZHONG</t>
  </si>
  <si>
    <t>2023-06-24</t>
  </si>
  <si>
    <t>¥569.00</t>
  </si>
  <si>
    <t>¥69.68</t>
  </si>
  <si>
    <t>¥499.32</t>
  </si>
  <si>
    <t>Standard Double Room</t>
  </si>
  <si>
    <t>703383783064</t>
  </si>
  <si>
    <t>3461134</t>
  </si>
  <si>
    <t>221902265</t>
  </si>
  <si>
    <t>香港君悦酒店</t>
  </si>
  <si>
    <t>SHENG/WANQING|TIAN/YUAN</t>
  </si>
  <si>
    <t>2023-06-04</t>
  </si>
  <si>
    <t>2023-06-27</t>
  </si>
  <si>
    <t>¥5,984.00</t>
  </si>
  <si>
    <t>¥746.00</t>
  </si>
  <si>
    <t>¥5,238.00</t>
  </si>
  <si>
    <t>Club Room with 2 Twin Beds</t>
  </si>
  <si>
    <t>703390276146</t>
  </si>
  <si>
    <t>3490945</t>
  </si>
  <si>
    <t>YU/JIE|YANG/ZHENHUAN</t>
  </si>
  <si>
    <t>2023-06-11</t>
  </si>
  <si>
    <t>¥1,623.00</t>
  </si>
  <si>
    <t>¥92.00</t>
  </si>
  <si>
    <t>¥1,531.00</t>
  </si>
  <si>
    <t>703396204753</t>
  </si>
  <si>
    <t>3513733</t>
  </si>
  <si>
    <t>221922374</t>
  </si>
  <si>
    <t>香港彩鸿酒店</t>
  </si>
  <si>
    <t>HE/PEITING|SONG/TIANTIAN</t>
  </si>
  <si>
    <t>2023-06-17</t>
  </si>
  <si>
    <t>¥968.00</t>
  </si>
  <si>
    <t>¥44.94</t>
  </si>
  <si>
    <t>¥923.06</t>
  </si>
  <si>
    <t>Deluxe Room</t>
  </si>
  <si>
    <t>703395151309</t>
  </si>
  <si>
    <t>3510234</t>
  </si>
  <si>
    <t>LIU/CEN|XU/RONGLI</t>
  </si>
  <si>
    <t>2023-06-16</t>
  </si>
  <si>
    <t>¥4,226.00</t>
  </si>
  <si>
    <t>¥238.04</t>
  </si>
  <si>
    <t>¥3,987.96</t>
  </si>
  <si>
    <t>Sea View Room</t>
  </si>
  <si>
    <t>703404282462</t>
  </si>
  <si>
    <t>3551150</t>
  </si>
  <si>
    <t>158587337</t>
  </si>
  <si>
    <t>哥打京那巴鲁梦想酒店</t>
  </si>
  <si>
    <t>LI/QINGSHUANG|WANG/SHASHA</t>
  </si>
  <si>
    <t>¥177.00</t>
  </si>
  <si>
    <t>¥19.00</t>
  </si>
  <si>
    <t>¥158.00</t>
  </si>
  <si>
    <t>Standard Room (No window)</t>
  </si>
  <si>
    <t>703400091138</t>
  </si>
  <si>
    <t>3533388</t>
  </si>
  <si>
    <t>230003294</t>
  </si>
  <si>
    <t>阿姆斯特丹西丽柏酒店</t>
  </si>
  <si>
    <t>ZHANG/CHENG|RONG/JING</t>
  </si>
  <si>
    <t>¥5,276.00</t>
  </si>
  <si>
    <t>¥562.79</t>
  </si>
  <si>
    <t>¥4,713.21</t>
  </si>
  <si>
    <t>703402965172</t>
  </si>
  <si>
    <t>3543269</t>
  </si>
  <si>
    <t>ZOU/CHENBI|SHAO/LI</t>
  </si>
  <si>
    <t>2023-07-01</t>
  </si>
  <si>
    <t>2023-07-02</t>
  </si>
  <si>
    <t>¥3,296.00</t>
  </si>
  <si>
    <t>2023-06-27 16:27:16</t>
  </si>
  <si>
    <t>703398929434</t>
  </si>
  <si>
    <t>3524690</t>
  </si>
  <si>
    <t>DENG/LIWEN|LI/YI</t>
  </si>
  <si>
    <t>2023-06-19</t>
  </si>
  <si>
    <t>2023-07-04</t>
  </si>
  <si>
    <t>¥4,124.00</t>
  </si>
  <si>
    <t>¥2,886.80</t>
  </si>
  <si>
    <t>2023-06-27 20:35:18</t>
  </si>
  <si>
    <t>¥1,237.20</t>
  </si>
  <si>
    <t>¥70.20</t>
  </si>
  <si>
    <t>¥1,167.00</t>
  </si>
  <si>
    <t>703386962591</t>
  </si>
  <si>
    <t>3471943</t>
  </si>
  <si>
    <t>158561432</t>
  </si>
  <si>
    <t>新加坡圣淘沙索菲特度假村及水疗中心</t>
  </si>
  <si>
    <t>HUANG/XIAOJING|MING/XIAOLING|SHI/TINGTING</t>
  </si>
  <si>
    <t>2023-06-07</t>
  </si>
  <si>
    <t>2023-06-28</t>
  </si>
  <si>
    <t>¥17,982.00</t>
  </si>
  <si>
    <t>¥1,926.00</t>
  </si>
  <si>
    <t>¥16,056.00</t>
  </si>
  <si>
    <t>Luxury Twin room</t>
  </si>
  <si>
    <t>703391576373</t>
  </si>
  <si>
    <t>3497033</t>
  </si>
  <si>
    <t>HUANG/BIRUI|LUO/HAIYAN</t>
  </si>
  <si>
    <t>2023-06-12</t>
  </si>
  <si>
    <t>¥1,675.00</t>
  </si>
  <si>
    <t>¥95.00</t>
  </si>
  <si>
    <t>¥1,580.00</t>
  </si>
  <si>
    <t>703405406021</t>
  </si>
  <si>
    <t>3553703</t>
  </si>
  <si>
    <t>186284135</t>
  </si>
  <si>
    <t>合艾红星球</t>
  </si>
  <si>
    <t>LUO/MINGMIN</t>
  </si>
  <si>
    <t>¥234.00</t>
  </si>
  <si>
    <t>¥22.03</t>
  </si>
  <si>
    <t>¥211.97</t>
  </si>
  <si>
    <t>standard twin room</t>
  </si>
  <si>
    <t>703400163426</t>
  </si>
  <si>
    <t>3533850</t>
  </si>
  <si>
    <t>YANG/YETONG</t>
  </si>
  <si>
    <t>¥4,332.00</t>
  </si>
  <si>
    <t>¥244.40</t>
  </si>
  <si>
    <t>¥4,087.60</t>
  </si>
  <si>
    <t>703402144378</t>
  </si>
  <si>
    <t>3539811</t>
  </si>
  <si>
    <t>SUN/AO|LU/JINGZHOU</t>
  </si>
  <si>
    <t>¥4,330.00</t>
  </si>
  <si>
    <t>¥245.52</t>
  </si>
  <si>
    <t>¥4,084.48</t>
  </si>
  <si>
    <t>703390614081</t>
  </si>
  <si>
    <t>3492935</t>
  </si>
  <si>
    <t>158587730</t>
  </si>
  <si>
    <t>普吉岛卡塔坦尼海滩度假村</t>
  </si>
  <si>
    <t>ZHOU/QINTIAN</t>
  </si>
  <si>
    <t>2023-07-06</t>
  </si>
  <si>
    <t>2023-07-08</t>
  </si>
  <si>
    <t>¥4,282.00</t>
  </si>
  <si>
    <t>2023-06-28 19:52:57</t>
  </si>
  <si>
    <t>Junior Suite</t>
  </si>
  <si>
    <t>703381746062</t>
  </si>
  <si>
    <t>3454449</t>
  </si>
  <si>
    <t>238705859</t>
  </si>
  <si>
    <t>济州金色郁金香城山酒店</t>
  </si>
  <si>
    <t>HE/FENG|LU/LU|HE/BOLUN</t>
  </si>
  <si>
    <t>2023-06-02</t>
  </si>
  <si>
    <t>2023-06-29</t>
  </si>
  <si>
    <t>¥902.00</t>
  </si>
  <si>
    <t>¥96.00</t>
  </si>
  <si>
    <t>¥806.00</t>
  </si>
  <si>
    <t>city view deluxe family room</t>
  </si>
  <si>
    <t>703364456921</t>
  </si>
  <si>
    <t>3378805</t>
  </si>
  <si>
    <t>221927684</t>
  </si>
  <si>
    <t>荃湾西如心酒店</t>
  </si>
  <si>
    <t>TAN/MINLING|ZHANG/NINGQING</t>
  </si>
  <si>
    <t>2023-05-16</t>
  </si>
  <si>
    <t>¥4,076.00</t>
  </si>
  <si>
    <t>¥336.00</t>
  </si>
  <si>
    <t>¥3,740.00</t>
  </si>
  <si>
    <t>Deluxe Harbour View Room (Tower 2)</t>
  </si>
  <si>
    <t>703400274184</t>
  </si>
  <si>
    <t>3532679</t>
  </si>
  <si>
    <t>LIANG/ZHENG|FANG/YE</t>
  </si>
  <si>
    <t>¥4,092.00</t>
  </si>
  <si>
    <t>¥231.40</t>
  </si>
  <si>
    <t>¥3,860.60</t>
  </si>
  <si>
    <t>703396502486</t>
  </si>
  <si>
    <t>3516145</t>
  </si>
  <si>
    <t>YANG/FEI</t>
  </si>
  <si>
    <t>¥3,754.00</t>
  </si>
  <si>
    <t>¥210.72</t>
  </si>
  <si>
    <t>¥3,543.28</t>
  </si>
  <si>
    <t>703390506999</t>
  </si>
  <si>
    <t>3492570</t>
  </si>
  <si>
    <t>ZHANG/YANG</t>
  </si>
  <si>
    <t>¥1,517.00</t>
  </si>
  <si>
    <t>¥86.00</t>
  </si>
  <si>
    <t>¥1,431.00</t>
  </si>
  <si>
    <t>703375375285</t>
  </si>
  <si>
    <t>3428115</t>
  </si>
  <si>
    <t>158577836</t>
  </si>
  <si>
    <t>西隆翠妮提酒店</t>
  </si>
  <si>
    <t>LI/JUNJUN|HUANG/WEIQIANG</t>
  </si>
  <si>
    <t>2023-05-27</t>
  </si>
  <si>
    <t>¥482.00</t>
  </si>
  <si>
    <t>¥42.00</t>
  </si>
  <si>
    <t>¥440.00</t>
  </si>
  <si>
    <t>703398769232</t>
  </si>
  <si>
    <t>3526203</t>
  </si>
  <si>
    <t>MENG/XIANGYUN</t>
  </si>
  <si>
    <t>703400005350</t>
  </si>
  <si>
    <t>3535513</t>
  </si>
  <si>
    <t>ZHOU/BOYUAN|TIAN/FENG</t>
  </si>
  <si>
    <t>703402551259</t>
  </si>
  <si>
    <t>3540693</t>
  </si>
  <si>
    <t>LI/XIANSONG</t>
  </si>
  <si>
    <t>¥4,088.00</t>
  </si>
  <si>
    <t>¥231.58</t>
  </si>
  <si>
    <t>¥3,856.42</t>
  </si>
  <si>
    <t>703401501322</t>
  </si>
  <si>
    <t>3537944</t>
  </si>
  <si>
    <t>809330728</t>
  </si>
  <si>
    <t>澳门励宫酒店</t>
  </si>
  <si>
    <t>LU/YUKUAN|MENG/YANG</t>
  </si>
  <si>
    <t>2023-06-22</t>
  </si>
  <si>
    <t>¥891.00</t>
  </si>
  <si>
    <t>¥95.39</t>
  </si>
  <si>
    <t>¥795.61</t>
  </si>
  <si>
    <t>Superior Double or Twin Room</t>
  </si>
  <si>
    <t>703397414089</t>
  </si>
  <si>
    <t>3522466</t>
  </si>
  <si>
    <t>LI/GANGYANG|WENG/XIANZHE|ZHU/LIXIA|ZHANG/KARENLINGLING</t>
  </si>
  <si>
    <t>2023-06-18</t>
  </si>
  <si>
    <t>¥7,508.00</t>
  </si>
  <si>
    <t>¥421.44</t>
  </si>
  <si>
    <t>¥7,086.56</t>
  </si>
  <si>
    <t>703342696014</t>
  </si>
  <si>
    <t>3283996</t>
  </si>
  <si>
    <t>158561654</t>
  </si>
  <si>
    <t>新加坡卡尔登酒店</t>
  </si>
  <si>
    <t>ZENG/XIAOYING|XU/ZIQING</t>
  </si>
  <si>
    <t>2023-04-24</t>
  </si>
  <si>
    <t>2023-06-30</t>
  </si>
  <si>
    <t>¥4,953.00</t>
  </si>
  <si>
    <t>¥531.00</t>
  </si>
  <si>
    <t>¥4,422.00</t>
  </si>
  <si>
    <t>703401062859</t>
  </si>
  <si>
    <t>3537576</t>
  </si>
  <si>
    <t>210910232</t>
  </si>
  <si>
    <t>普吉岛玛丽莎别墅酒店</t>
  </si>
  <si>
    <t>ZHONG/FEIJI|YU/XIAJING</t>
  </si>
  <si>
    <t>¥1,093.00</t>
  </si>
  <si>
    <t>¥113.00</t>
  </si>
  <si>
    <t>¥980.00</t>
  </si>
  <si>
    <t>Deluxe Suite with Private Pool</t>
  </si>
  <si>
    <t>703404594203</t>
  </si>
  <si>
    <t>3551744</t>
  </si>
  <si>
    <t>158582936</t>
  </si>
  <si>
    <t>曼谷安曼纳酒店</t>
  </si>
  <si>
    <t>ZHANG/XIAOFU</t>
  </si>
  <si>
    <t>¥1,950.00</t>
  </si>
  <si>
    <t>¥111.00</t>
  </si>
  <si>
    <t>¥1,839.00</t>
  </si>
  <si>
    <t>Deluxe King Room</t>
  </si>
  <si>
    <t>703398099080</t>
  </si>
  <si>
    <t>3524620</t>
  </si>
  <si>
    <t>221919311</t>
  </si>
  <si>
    <t>香港弥敦酒店</t>
  </si>
  <si>
    <t>YU/HUAISHEN</t>
  </si>
  <si>
    <t>¥1,738.00</t>
  </si>
  <si>
    <t>¥126.26</t>
  </si>
  <si>
    <t>¥1,611.74</t>
  </si>
  <si>
    <t>Smart Double Room</t>
  </si>
  <si>
    <t>703391600203</t>
  </si>
  <si>
    <t>3493567</t>
  </si>
  <si>
    <t>YUAN/JING</t>
  </si>
  <si>
    <t>2023-07-22</t>
  </si>
  <si>
    <t>2023-07-24</t>
  </si>
  <si>
    <t>¥8,064.00</t>
  </si>
  <si>
    <t>2023-06-30 21:36:12</t>
  </si>
  <si>
    <t>Executive Suite</t>
  </si>
  <si>
    <t>703400871469</t>
  </si>
  <si>
    <t>3533129</t>
  </si>
  <si>
    <t>221919224</t>
  </si>
  <si>
    <t>香港港威酒店-马哥孛罗</t>
  </si>
  <si>
    <t>SONG/MENGMENG|HE/YI</t>
  </si>
  <si>
    <t>¥3,018.00</t>
  </si>
  <si>
    <t>¥296.80</t>
  </si>
  <si>
    <t>¥2,721.20</t>
  </si>
  <si>
    <t>Superior room</t>
  </si>
  <si>
    <t>703399813664</t>
  </si>
  <si>
    <t>3530809</t>
  </si>
  <si>
    <t>221927651</t>
  </si>
  <si>
    <t>香港富豪九龙酒店</t>
  </si>
  <si>
    <t>YANG/ZHIQIANG</t>
  </si>
  <si>
    <t>2023-06-20</t>
  </si>
  <si>
    <t>¥2,266.00</t>
  </si>
  <si>
    <t>¥223.20</t>
  </si>
  <si>
    <t>¥2,042.80</t>
  </si>
  <si>
    <t>Family Room</t>
  </si>
  <si>
    <t>703403596333</t>
  </si>
  <si>
    <t>3545075</t>
  </si>
  <si>
    <t>158581835</t>
  </si>
  <si>
    <t>曼谷中城酒店</t>
  </si>
  <si>
    <t>TIAN/JING</t>
  </si>
  <si>
    <t>¥570.00</t>
  </si>
  <si>
    <t>¥31.06</t>
  </si>
  <si>
    <t>¥538.94</t>
  </si>
  <si>
    <t>703401119549</t>
  </si>
  <si>
    <t>3539476</t>
  </si>
  <si>
    <t>CUI/JING|ZHANG/YUETONG|ZHANG/NINGNING</t>
  </si>
  <si>
    <t>¥3,339.00</t>
  </si>
  <si>
    <t>¥342.30</t>
  </si>
  <si>
    <t>¥2,996.70</t>
  </si>
  <si>
    <t>703390008887</t>
  </si>
  <si>
    <t>3493052</t>
  </si>
  <si>
    <t>LI/JIAN</t>
  </si>
  <si>
    <t>¥2,153.00</t>
  </si>
  <si>
    <t>¥122.00</t>
  </si>
  <si>
    <t>¥2,031.00</t>
  </si>
  <si>
    <t>703379666957</t>
  </si>
  <si>
    <t>3443385</t>
  </si>
  <si>
    <t>221906009</t>
  </si>
  <si>
    <t>香港九龙酒店</t>
  </si>
  <si>
    <t>WANG/YUHAO</t>
  </si>
  <si>
    <t>2023-05-31</t>
  </si>
  <si>
    <t>2023-07-14</t>
  </si>
  <si>
    <t>2023-07-16</t>
  </si>
  <si>
    <t>¥2,170.00</t>
  </si>
  <si>
    <t>¥1,469.96</t>
  </si>
  <si>
    <t>2023-07-01 16:08:46</t>
  </si>
  <si>
    <t>¥700.04</t>
  </si>
  <si>
    <t>¥39.36</t>
  </si>
  <si>
    <t>¥660.68</t>
  </si>
  <si>
    <t>Superior Room</t>
  </si>
  <si>
    <t>703382786705</t>
  </si>
  <si>
    <t>3454707</t>
  </si>
  <si>
    <t>221911412</t>
  </si>
  <si>
    <t>澳门雅辰酒店</t>
  </si>
  <si>
    <t>ZHANG/HAN|CHEN/XINGYU</t>
  </si>
  <si>
    <t>2023-06-03</t>
  </si>
  <si>
    <t>¥1,579.00</t>
  </si>
  <si>
    <t>¥157.00</t>
  </si>
  <si>
    <t>¥1,422.00</t>
  </si>
  <si>
    <t>Double or Twin DELUXE</t>
  </si>
  <si>
    <t>703385912563</t>
  </si>
  <si>
    <t>3468482</t>
  </si>
  <si>
    <t>221927705</t>
  </si>
  <si>
    <t>香港朗逸酒店</t>
  </si>
  <si>
    <t>WU/YONGCHEN</t>
  </si>
  <si>
    <t>2023-06-06</t>
  </si>
  <si>
    <t>¥787.00</t>
  </si>
  <si>
    <t>¥37.00</t>
  </si>
  <si>
    <t>¥750.00</t>
  </si>
  <si>
    <t>703397087637</t>
  </si>
  <si>
    <t>3521598</t>
  </si>
  <si>
    <t>LI/XINYING</t>
  </si>
  <si>
    <t>¥3,042.00</t>
  </si>
  <si>
    <t>¥172.00</t>
  </si>
  <si>
    <t>¥2,870.00</t>
  </si>
  <si>
    <t>合计</t>
  </si>
  <si>
    <t/>
  </si>
  <si>
    <t>¥117,875.24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</si>
  <si>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</si>
  <si>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</si>
  <si>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</si>
  <si>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</si>
  <si>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</si>
  <si>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</si>
  <si>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</si>
  <si>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</si>
  <si>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</si>
  <si>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39.32</t>
    </r>
    <r>
      <rPr>
        <sz val="10"/>
        <rFont val="宋体"/>
        <charset val="134"/>
      </rPr>
      <t>元</t>
    </r>
  </si>
  <si>
    <t>A230704104621481</t>
  </si>
  <si>
    <t>A230704104652481</t>
  </si>
  <si>
    <r>
      <t>总计：</t>
    </r>
    <r>
      <rPr>
        <sz val="10"/>
        <rFont val="Arial"/>
        <charset val="134"/>
      </rPr>
      <t>108480.37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</si>
  <si>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</si>
  <si>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</si>
  <si>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</si>
  <si>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</si>
  <si>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</si>
  <si>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</si>
  <si>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</si>
  <si>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</si>
  <si>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</si>
  <si>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</si>
  <si>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</si>
  <si>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</si>
  <si>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</si>
  <si>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</si>
  <si>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</si>
  <si>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</si>
  <si>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</si>
  <si>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</si>
  <si>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LUO MINGMIN</t>
  </si>
  <si>
    <t>退房日周结</t>
  </si>
  <si>
    <t>211.98</t>
  </si>
  <si>
    <t>RMB</t>
  </si>
  <si>
    <t>0</t>
  </si>
  <si>
    <t>0.00</t>
  </si>
  <si>
    <t>去哪儿直连（港丰）</t>
  </si>
  <si>
    <t>31</t>
  </si>
  <si>
    <t>2023-06-26 14:57:08</t>
  </si>
  <si>
    <t>汇智国际旅游发展有限公司</t>
  </si>
  <si>
    <t>直连</t>
  </si>
  <si>
    <t>泰国</t>
  </si>
  <si>
    <t>ZHANG XIAOFU</t>
  </si>
  <si>
    <t>1839.00</t>
  </si>
  <si>
    <t>2023-06-26 16:50:16</t>
  </si>
  <si>
    <t>直采</t>
  </si>
  <si>
    <t>LI QINGSHUANG,WANG SHASHA</t>
  </si>
  <si>
    <t>158.00</t>
  </si>
  <si>
    <t>2023-06-26 11:01:55</t>
  </si>
  <si>
    <t>马来西亚</t>
  </si>
  <si>
    <t>GUAN HAIZHONG</t>
  </si>
  <si>
    <t>499.32</t>
  </si>
  <si>
    <t>2023-06-24 16:41:05</t>
  </si>
  <si>
    <t>菲律宾</t>
  </si>
  <si>
    <t>TIAN JING</t>
  </si>
  <si>
    <t>538.94</t>
  </si>
  <si>
    <t>2023-06-24 12:05:05</t>
  </si>
  <si>
    <t>芭堤雅帝堡泽斯罗酒店(SHA Extra Plus)</t>
  </si>
  <si>
    <t>LUO HUAN,SU JIAHAN</t>
  </si>
  <si>
    <t>1455.36</t>
  </si>
  <si>
    <t>2023-06-23 16:30:09</t>
  </si>
  <si>
    <t>LI XIANSONG</t>
  </si>
  <si>
    <t>3856.42</t>
  </si>
  <si>
    <t>2023-06-23 10:09:06</t>
  </si>
  <si>
    <t>中国</t>
  </si>
  <si>
    <t>SUN AO,LU JINGZHOU</t>
  </si>
  <si>
    <t>4084.48</t>
  </si>
  <si>
    <t>2023-06-23 00:16:57</t>
  </si>
  <si>
    <t>CUI JING,ZHANG YUETONG,ZHANG NINGNING</t>
  </si>
  <si>
    <t>2996.70</t>
  </si>
  <si>
    <t>2023-06-22 22:03:07</t>
  </si>
  <si>
    <t>LU YUKUAN,MENG YANG</t>
  </si>
  <si>
    <t>795.61</t>
  </si>
  <si>
    <t>2023-06-22 15:40:32</t>
  </si>
  <si>
    <t>普吉岛玛丽莎别墅酒店(SHA Plus+)</t>
  </si>
  <si>
    <t>ZHONG FEIJI,YU XIAJING</t>
  </si>
  <si>
    <t>980.00</t>
  </si>
  <si>
    <t>2023-06-22 14:51:23</t>
  </si>
  <si>
    <t>ZHOU BOYUAN,TIAN FENG</t>
  </si>
  <si>
    <t>3860.60</t>
  </si>
  <si>
    <t>2023-06-21 23:43:43</t>
  </si>
  <si>
    <t>YANG YETONG</t>
  </si>
  <si>
    <t>4087.60</t>
  </si>
  <si>
    <t>2023-06-21 17:23:04</t>
  </si>
  <si>
    <t>ZHANG CHENG,RONG JING</t>
  </si>
  <si>
    <t>4713.20</t>
  </si>
  <si>
    <t>2023-06-21 15:33:21</t>
  </si>
  <si>
    <t>荷兰</t>
  </si>
  <si>
    <t>SONG MENGMENG,HE YI</t>
  </si>
  <si>
    <t>2721.20</t>
  </si>
  <si>
    <t>2023-06-21 14:18:49</t>
  </si>
  <si>
    <t>LIANG ZHENG,FANG YE</t>
  </si>
  <si>
    <t>2023-06-21 12:38:04</t>
  </si>
  <si>
    <t>YANG ZHIQIANG</t>
  </si>
  <si>
    <t>2042.80</t>
  </si>
  <si>
    <t>2023-06-20 22:20:06</t>
  </si>
  <si>
    <t>MENG XIANGYUN</t>
  </si>
  <si>
    <t>3543.28</t>
  </si>
  <si>
    <t>2023-06-19 20:59:05</t>
  </si>
  <si>
    <t>YU HUAISHEN</t>
  </si>
  <si>
    <t>1611.74</t>
  </si>
  <si>
    <t>2023-06-19 15:22:04</t>
  </si>
  <si>
    <t>LI GANGYANG,WENG XIANZHE,ZHU LIXIA,ZHANG KARENLINGLING</t>
  </si>
  <si>
    <t>7086.56</t>
  </si>
  <si>
    <t>2023-06-18 23:27:03</t>
  </si>
  <si>
    <t>LI XINYING</t>
  </si>
  <si>
    <t>2870.00</t>
  </si>
  <si>
    <t>2023-06-18 23:39:32</t>
  </si>
  <si>
    <t>YANG FEI</t>
  </si>
  <si>
    <t>2023-06-17 16:24:04</t>
  </si>
  <si>
    <t>HE PEITING,SONG TIANTIAN</t>
  </si>
  <si>
    <t>923.06</t>
  </si>
  <si>
    <t>2023-06-17 00:33:29</t>
  </si>
  <si>
    <t>LIU CEN,XU RONGLI</t>
  </si>
  <si>
    <t>3987.96</t>
  </si>
  <si>
    <t>2023-06-16 09:48:07</t>
  </si>
  <si>
    <t>HUANG BIRUI,LUO HAIYAN</t>
  </si>
  <si>
    <t>1580.00</t>
  </si>
  <si>
    <t>2023-06-13 11:11:57</t>
  </si>
  <si>
    <t>LI JIAN</t>
  </si>
  <si>
    <t>2031.00</t>
  </si>
  <si>
    <t>2023-06-12 10:46:28</t>
  </si>
  <si>
    <t>ZHANG YANG</t>
  </si>
  <si>
    <t>1431.00</t>
  </si>
  <si>
    <t>2023-06-11 22:27:27</t>
  </si>
  <si>
    <t>YU JIE,YANG ZHENHUAN</t>
  </si>
  <si>
    <t>1531.00</t>
  </si>
  <si>
    <t>2023-06-11 17:03:11</t>
  </si>
  <si>
    <t>MU JINGRAN</t>
  </si>
  <si>
    <t>1831.00</t>
  </si>
  <si>
    <t>2023-06-10 23:05:38</t>
  </si>
  <si>
    <t>LIU YILE,LI XUAN</t>
  </si>
  <si>
    <t>3107.00</t>
  </si>
  <si>
    <t>2023-06-08 14:50:18</t>
  </si>
  <si>
    <t>日本</t>
  </si>
  <si>
    <t>新加坡圣淘沙索菲特度假村及水疗中心 (Staycation Approved)</t>
  </si>
  <si>
    <t>HUANG XIAOJING,MING XIAOLING,SHI TINGTING</t>
  </si>
  <si>
    <t>16056.00</t>
  </si>
  <si>
    <t>2023-06-07 16:21:29</t>
  </si>
  <si>
    <t>新加坡</t>
  </si>
  <si>
    <t>WU YONGCHEN</t>
  </si>
  <si>
    <t>750.00</t>
  </si>
  <si>
    <t>2023-06-06 14:39:12</t>
  </si>
  <si>
    <t>SHENG WANQING,TIAN YUAN</t>
  </si>
  <si>
    <t>5238.00</t>
  </si>
  <si>
    <t>2023-06-04 15:46:12</t>
  </si>
  <si>
    <t>澳门雅辰酒店 (前金丽华酒店)</t>
  </si>
  <si>
    <t>ZHANG HAN,CHEN XINGYU</t>
  </si>
  <si>
    <t>1422.00</t>
  </si>
  <si>
    <t>2023-06-03 01:17:04</t>
  </si>
  <si>
    <t>HE FENG,LU LU,HE BOLUN</t>
  </si>
  <si>
    <t>806.00</t>
  </si>
  <si>
    <t>2023-06-08 08:25:12</t>
  </si>
  <si>
    <t>韩国</t>
  </si>
  <si>
    <t>LI JUNJUN,HUANG WEIQIANG</t>
  </si>
  <si>
    <t>440.00</t>
  </si>
  <si>
    <t>2023-05-27 17:38:29</t>
  </si>
  <si>
    <t>TAN MINLING,ZHANG NINGQING</t>
  </si>
  <si>
    <t>3740.00</t>
  </si>
  <si>
    <t>2023-05-16 00:37:10</t>
  </si>
  <si>
    <t>ZENG XIAOYING,XU ZIQING</t>
  </si>
  <si>
    <t>4422.00</t>
  </si>
  <si>
    <t>2023-04-25 10:14:48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</si>
</sst>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5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92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103</v>
      </c>
      <c r="P4" s="7" t="s">
        <v>81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103</v>
      </c>
      <c r="P5" s="7" t="s">
        <v>81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2</v>
      </c>
      <c r="N6" s="7" t="s">
        <v>123</v>
      </c>
      <c r="O6" s="7" t="s">
        <v>103</v>
      </c>
      <c r="P6" s="7" t="s">
        <v>124</v>
      </c>
      <c r="Q6" s="7"/>
      <c r="R6" s="11" t="s">
        <v>125</v>
      </c>
      <c r="S6" s="12" t="s">
        <v>19</v>
      </c>
      <c r="T6" s="7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99</v>
      </c>
      <c r="H7" s="7" t="s">
        <v>100</v>
      </c>
      <c r="I7" s="7" t="s">
        <v>77</v>
      </c>
      <c r="J7" s="7" t="s">
        <v>2</v>
      </c>
      <c r="K7" s="7" t="s">
        <v>131</v>
      </c>
      <c r="L7" s="7">
        <v>1</v>
      </c>
      <c r="M7" s="7">
        <v>1</v>
      </c>
      <c r="N7" s="7" t="s">
        <v>132</v>
      </c>
      <c r="O7" s="7" t="s">
        <v>81</v>
      </c>
      <c r="P7" s="7" t="s">
        <v>124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107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138</v>
      </c>
      <c r="H8" s="7" t="s">
        <v>139</v>
      </c>
      <c r="I8" s="7" t="s">
        <v>77</v>
      </c>
      <c r="J8" s="7" t="s">
        <v>2</v>
      </c>
      <c r="K8" s="7" t="s">
        <v>140</v>
      </c>
      <c r="L8" s="7">
        <v>1</v>
      </c>
      <c r="M8" s="7">
        <v>2</v>
      </c>
      <c r="N8" s="7" t="s">
        <v>141</v>
      </c>
      <c r="O8" s="7" t="s">
        <v>103</v>
      </c>
      <c r="P8" s="7" t="s">
        <v>124</v>
      </c>
      <c r="Q8" s="7"/>
      <c r="R8" s="11" t="s">
        <v>142</v>
      </c>
      <c r="S8" s="12" t="s">
        <v>19</v>
      </c>
      <c r="T8" s="7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99</v>
      </c>
      <c r="H9" s="7" t="s">
        <v>100</v>
      </c>
      <c r="I9" s="7" t="s">
        <v>77</v>
      </c>
      <c r="J9" s="7" t="s">
        <v>2</v>
      </c>
      <c r="K9" s="7" t="s">
        <v>148</v>
      </c>
      <c r="L9" s="7">
        <v>1</v>
      </c>
      <c r="M9" s="7">
        <v>2</v>
      </c>
      <c r="N9" s="7" t="s">
        <v>149</v>
      </c>
      <c r="O9" s="7" t="s">
        <v>103</v>
      </c>
      <c r="P9" s="7" t="s">
        <v>124</v>
      </c>
      <c r="Q9" s="7"/>
      <c r="R9" s="11" t="s">
        <v>150</v>
      </c>
      <c r="S9" s="12" t="s">
        <v>19</v>
      </c>
      <c r="T9" s="7"/>
      <c r="U9" s="11" t="s">
        <v>19</v>
      </c>
      <c r="V9" s="11" t="s">
        <v>150</v>
      </c>
      <c r="W9" s="12" t="s">
        <v>151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156</v>
      </c>
      <c r="H10" s="7" t="s">
        <v>157</v>
      </c>
      <c r="I10" s="7" t="s">
        <v>77</v>
      </c>
      <c r="J10" s="7" t="s">
        <v>2</v>
      </c>
      <c r="K10" s="7" t="s">
        <v>158</v>
      </c>
      <c r="L10" s="7">
        <v>1</v>
      </c>
      <c r="M10" s="7">
        <v>1</v>
      </c>
      <c r="N10" s="7" t="s">
        <v>103</v>
      </c>
      <c r="O10" s="7" t="s">
        <v>81</v>
      </c>
      <c r="P10" s="7" t="s">
        <v>124</v>
      </c>
      <c r="Q10" s="7"/>
      <c r="R10" s="11" t="s">
        <v>159</v>
      </c>
      <c r="S10" s="12" t="s">
        <v>19</v>
      </c>
      <c r="T10" s="7"/>
      <c r="U10" s="11" t="s">
        <v>19</v>
      </c>
      <c r="V10" s="11" t="s">
        <v>159</v>
      </c>
      <c r="W10" s="12" t="s">
        <v>160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165</v>
      </c>
      <c r="H11" s="7" t="s">
        <v>166</v>
      </c>
      <c r="I11" s="7" t="s">
        <v>77</v>
      </c>
      <c r="J11" s="7" t="s">
        <v>2</v>
      </c>
      <c r="K11" s="7" t="s">
        <v>167</v>
      </c>
      <c r="L11" s="7">
        <v>1</v>
      </c>
      <c r="M11" s="7">
        <v>4</v>
      </c>
      <c r="N11" s="7" t="s">
        <v>80</v>
      </c>
      <c r="O11" s="7" t="s">
        <v>92</v>
      </c>
      <c r="P11" s="7" t="s">
        <v>124</v>
      </c>
      <c r="Q11" s="7"/>
      <c r="R11" s="11" t="s">
        <v>168</v>
      </c>
      <c r="S11" s="12" t="s">
        <v>19</v>
      </c>
      <c r="T11" s="7"/>
      <c r="U11" s="11" t="s">
        <v>19</v>
      </c>
      <c r="V11" s="11" t="s">
        <v>168</v>
      </c>
      <c r="W11" s="12" t="s">
        <v>169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170</v>
      </c>
      <c r="AD11" t="s">
        <v>6</v>
      </c>
      <c r="AE11" t="s">
        <v>107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171</v>
      </c>
      <c r="B12" s="6" t="s">
        <v>172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99</v>
      </c>
      <c r="H12" s="7" t="s">
        <v>100</v>
      </c>
      <c r="I12" s="7" t="s">
        <v>77</v>
      </c>
      <c r="J12" s="7" t="s">
        <v>2</v>
      </c>
      <c r="K12" s="7" t="s">
        <v>173</v>
      </c>
      <c r="L12" s="7">
        <v>1</v>
      </c>
      <c r="M12" s="7">
        <v>1</v>
      </c>
      <c r="N12" s="7" t="s">
        <v>92</v>
      </c>
      <c r="O12" s="7" t="s">
        <v>174</v>
      </c>
      <c r="P12" s="7" t="s">
        <v>175</v>
      </c>
      <c r="Q12" s="7"/>
      <c r="R12" s="11" t="s">
        <v>176</v>
      </c>
      <c r="S12" s="12" t="s">
        <v>176</v>
      </c>
      <c r="T12" s="7" t="s">
        <v>177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107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178</v>
      </c>
      <c r="B13" s="6" t="s">
        <v>179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99</v>
      </c>
      <c r="H13" s="7" t="s">
        <v>100</v>
      </c>
      <c r="I13" s="7" t="s">
        <v>77</v>
      </c>
      <c r="J13" s="7" t="s">
        <v>2</v>
      </c>
      <c r="K13" s="7" t="s">
        <v>180</v>
      </c>
      <c r="L13" s="7">
        <v>1</v>
      </c>
      <c r="M13" s="7">
        <v>2</v>
      </c>
      <c r="N13" s="7" t="s">
        <v>181</v>
      </c>
      <c r="O13" s="7" t="s">
        <v>175</v>
      </c>
      <c r="P13" s="7" t="s">
        <v>182</v>
      </c>
      <c r="Q13" s="7"/>
      <c r="R13" s="11" t="s">
        <v>183</v>
      </c>
      <c r="S13" s="12" t="s">
        <v>184</v>
      </c>
      <c r="T13" s="7" t="s">
        <v>185</v>
      </c>
      <c r="U13" s="11" t="s">
        <v>19</v>
      </c>
      <c r="V13" s="11" t="s">
        <v>186</v>
      </c>
      <c r="W13" s="12" t="s">
        <v>187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188</v>
      </c>
      <c r="AD13" t="s">
        <v>6</v>
      </c>
      <c r="AE13" t="s">
        <v>107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189</v>
      </c>
      <c r="B14" s="6" t="s">
        <v>190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191</v>
      </c>
      <c r="H14" s="7" t="s">
        <v>192</v>
      </c>
      <c r="I14" s="7" t="s">
        <v>77</v>
      </c>
      <c r="J14" s="7" t="s">
        <v>2</v>
      </c>
      <c r="K14" s="7" t="s">
        <v>193</v>
      </c>
      <c r="L14" s="7">
        <v>3</v>
      </c>
      <c r="M14" s="7">
        <v>2</v>
      </c>
      <c r="N14" s="7" t="s">
        <v>194</v>
      </c>
      <c r="O14" s="7" t="s">
        <v>81</v>
      </c>
      <c r="P14" s="7" t="s">
        <v>195</v>
      </c>
      <c r="Q14" s="7"/>
      <c r="R14" s="11" t="s">
        <v>196</v>
      </c>
      <c r="S14" s="12" t="s">
        <v>19</v>
      </c>
      <c r="T14" s="7"/>
      <c r="U14" s="11" t="s">
        <v>19</v>
      </c>
      <c r="V14" s="11" t="s">
        <v>196</v>
      </c>
      <c r="W14" s="12" t="s">
        <v>197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198</v>
      </c>
      <c r="AD14" t="s">
        <v>6</v>
      </c>
      <c r="AE14" t="s">
        <v>199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200</v>
      </c>
      <c r="B15" s="6" t="s">
        <v>201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99</v>
      </c>
      <c r="H15" s="7" t="s">
        <v>100</v>
      </c>
      <c r="I15" s="7" t="s">
        <v>77</v>
      </c>
      <c r="J15" s="7" t="s">
        <v>2</v>
      </c>
      <c r="K15" s="7" t="s">
        <v>202</v>
      </c>
      <c r="L15" s="7">
        <v>1</v>
      </c>
      <c r="M15" s="7">
        <v>1</v>
      </c>
      <c r="N15" s="7" t="s">
        <v>203</v>
      </c>
      <c r="O15" s="7" t="s">
        <v>124</v>
      </c>
      <c r="P15" s="7" t="s">
        <v>195</v>
      </c>
      <c r="Q15" s="7"/>
      <c r="R15" s="11" t="s">
        <v>204</v>
      </c>
      <c r="S15" s="12" t="s">
        <v>19</v>
      </c>
      <c r="T15" s="7"/>
      <c r="U15" s="11" t="s">
        <v>19</v>
      </c>
      <c r="V15" s="11" t="s">
        <v>204</v>
      </c>
      <c r="W15" s="12" t="s">
        <v>205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206</v>
      </c>
      <c r="AD15" t="s">
        <v>6</v>
      </c>
      <c r="AE15" t="s">
        <v>107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207</v>
      </c>
      <c r="B16" s="6" t="s">
        <v>208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209</v>
      </c>
      <c r="H16" s="7" t="s">
        <v>210</v>
      </c>
      <c r="I16" s="7" t="s">
        <v>77</v>
      </c>
      <c r="J16" s="7" t="s">
        <v>2</v>
      </c>
      <c r="K16" s="7" t="s">
        <v>211</v>
      </c>
      <c r="L16" s="7">
        <v>1</v>
      </c>
      <c r="M16" s="7">
        <v>2</v>
      </c>
      <c r="N16" s="7" t="s">
        <v>81</v>
      </c>
      <c r="O16" s="7" t="s">
        <v>81</v>
      </c>
      <c r="P16" s="7" t="s">
        <v>195</v>
      </c>
      <c r="Q16" s="7"/>
      <c r="R16" s="11" t="s">
        <v>212</v>
      </c>
      <c r="S16" s="12" t="s">
        <v>19</v>
      </c>
      <c r="T16" s="7"/>
      <c r="U16" s="11" t="s">
        <v>19</v>
      </c>
      <c r="V16" s="11" t="s">
        <v>212</v>
      </c>
      <c r="W16" s="12" t="s">
        <v>213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214</v>
      </c>
      <c r="AD16" t="s">
        <v>6</v>
      </c>
      <c r="AE16" t="s">
        <v>215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216</v>
      </c>
      <c r="B17" s="6" t="s">
        <v>217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99</v>
      </c>
      <c r="H17" s="7" t="s">
        <v>100</v>
      </c>
      <c r="I17" s="7" t="s">
        <v>77</v>
      </c>
      <c r="J17" s="7" t="s">
        <v>2</v>
      </c>
      <c r="K17" s="7" t="s">
        <v>218</v>
      </c>
      <c r="L17" s="7">
        <v>1</v>
      </c>
      <c r="M17" s="7">
        <v>2</v>
      </c>
      <c r="N17" s="7" t="s">
        <v>80</v>
      </c>
      <c r="O17" s="7" t="s">
        <v>81</v>
      </c>
      <c r="P17" s="7" t="s">
        <v>195</v>
      </c>
      <c r="Q17" s="7"/>
      <c r="R17" s="11" t="s">
        <v>219</v>
      </c>
      <c r="S17" s="12" t="s">
        <v>19</v>
      </c>
      <c r="T17" s="7"/>
      <c r="U17" s="11" t="s">
        <v>19</v>
      </c>
      <c r="V17" s="11" t="s">
        <v>219</v>
      </c>
      <c r="W17" s="12" t="s">
        <v>220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221</v>
      </c>
      <c r="AD17" t="s">
        <v>6</v>
      </c>
      <c r="AE17" t="s">
        <v>153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222</v>
      </c>
      <c r="B18" s="6" t="s">
        <v>223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99</v>
      </c>
      <c r="H18" s="7" t="s">
        <v>100</v>
      </c>
      <c r="I18" s="7" t="s">
        <v>77</v>
      </c>
      <c r="J18" s="7" t="s">
        <v>2</v>
      </c>
      <c r="K18" s="7" t="s">
        <v>224</v>
      </c>
      <c r="L18" s="7">
        <v>1</v>
      </c>
      <c r="M18" s="7">
        <v>2</v>
      </c>
      <c r="N18" s="7" t="s">
        <v>92</v>
      </c>
      <c r="O18" s="7" t="s">
        <v>81</v>
      </c>
      <c r="P18" s="7" t="s">
        <v>195</v>
      </c>
      <c r="Q18" s="7"/>
      <c r="R18" s="11" t="s">
        <v>225</v>
      </c>
      <c r="S18" s="12" t="s">
        <v>19</v>
      </c>
      <c r="T18" s="7"/>
      <c r="U18" s="11" t="s">
        <v>19</v>
      </c>
      <c r="V18" s="11" t="s">
        <v>225</v>
      </c>
      <c r="W18" s="12" t="s">
        <v>226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227</v>
      </c>
      <c r="AD18" t="s">
        <v>6</v>
      </c>
      <c r="AE18" t="s">
        <v>153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228</v>
      </c>
      <c r="B19" s="6" t="s">
        <v>229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230</v>
      </c>
      <c r="H19" s="7" t="s">
        <v>231</v>
      </c>
      <c r="I19" s="7" t="s">
        <v>77</v>
      </c>
      <c r="J19" s="7" t="s">
        <v>2</v>
      </c>
      <c r="K19" s="7" t="s">
        <v>232</v>
      </c>
      <c r="L19" s="7">
        <v>1</v>
      </c>
      <c r="M19" s="7">
        <v>2</v>
      </c>
      <c r="N19" s="7" t="s">
        <v>132</v>
      </c>
      <c r="O19" s="7" t="s">
        <v>233</v>
      </c>
      <c r="P19" s="7" t="s">
        <v>234</v>
      </c>
      <c r="Q19" s="7"/>
      <c r="R19" s="11" t="s">
        <v>235</v>
      </c>
      <c r="S19" s="12" t="s">
        <v>235</v>
      </c>
      <c r="T19" s="7" t="s">
        <v>236</v>
      </c>
      <c r="U19" s="11" t="s">
        <v>19</v>
      </c>
      <c r="V19" s="11" t="s">
        <v>19</v>
      </c>
      <c r="W19" s="12" t="s">
        <v>19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</v>
      </c>
      <c r="AD19" t="s">
        <v>6</v>
      </c>
      <c r="AE19" t="s">
        <v>237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238</v>
      </c>
      <c r="B20" s="6" t="s">
        <v>239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240</v>
      </c>
      <c r="H20" s="7" t="s">
        <v>241</v>
      </c>
      <c r="I20" s="7" t="s">
        <v>77</v>
      </c>
      <c r="J20" s="7" t="s">
        <v>2</v>
      </c>
      <c r="K20" s="7" t="s">
        <v>242</v>
      </c>
      <c r="L20" s="7">
        <v>1</v>
      </c>
      <c r="M20" s="7">
        <v>2</v>
      </c>
      <c r="N20" s="7" t="s">
        <v>243</v>
      </c>
      <c r="O20" s="7" t="s">
        <v>124</v>
      </c>
      <c r="P20" s="7" t="s">
        <v>244</v>
      </c>
      <c r="Q20" s="7"/>
      <c r="R20" s="11" t="s">
        <v>245</v>
      </c>
      <c r="S20" s="12" t="s">
        <v>19</v>
      </c>
      <c r="T20" s="7"/>
      <c r="U20" s="11" t="s">
        <v>19</v>
      </c>
      <c r="V20" s="11" t="s">
        <v>245</v>
      </c>
      <c r="W20" s="12" t="s">
        <v>246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247</v>
      </c>
      <c r="AD20" t="s">
        <v>6</v>
      </c>
      <c r="AE20" t="s">
        <v>248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249</v>
      </c>
      <c r="B21" s="6" t="s">
        <v>250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251</v>
      </c>
      <c r="H21" s="7" t="s">
        <v>252</v>
      </c>
      <c r="I21" s="7" t="s">
        <v>77</v>
      </c>
      <c r="J21" s="7" t="s">
        <v>2</v>
      </c>
      <c r="K21" s="7" t="s">
        <v>253</v>
      </c>
      <c r="L21" s="7">
        <v>2</v>
      </c>
      <c r="M21" s="7">
        <v>2</v>
      </c>
      <c r="N21" s="7" t="s">
        <v>254</v>
      </c>
      <c r="O21" s="7" t="s">
        <v>124</v>
      </c>
      <c r="P21" s="7" t="s">
        <v>244</v>
      </c>
      <c r="Q21" s="7"/>
      <c r="R21" s="11" t="s">
        <v>255</v>
      </c>
      <c r="S21" s="12" t="s">
        <v>19</v>
      </c>
      <c r="T21" s="7"/>
      <c r="U21" s="11" t="s">
        <v>19</v>
      </c>
      <c r="V21" s="11" t="s">
        <v>255</v>
      </c>
      <c r="W21" s="12" t="s">
        <v>256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257</v>
      </c>
      <c r="AD21" t="s">
        <v>6</v>
      </c>
      <c r="AE21" t="s">
        <v>258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259</v>
      </c>
      <c r="B22" s="6" t="s">
        <v>260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99</v>
      </c>
      <c r="H22" s="7" t="s">
        <v>100</v>
      </c>
      <c r="I22" s="7" t="s">
        <v>77</v>
      </c>
      <c r="J22" s="7" t="s">
        <v>2</v>
      </c>
      <c r="K22" s="7" t="s">
        <v>261</v>
      </c>
      <c r="L22" s="7">
        <v>1</v>
      </c>
      <c r="M22" s="7">
        <v>2</v>
      </c>
      <c r="N22" s="7" t="s">
        <v>80</v>
      </c>
      <c r="O22" s="7" t="s">
        <v>124</v>
      </c>
      <c r="P22" s="7" t="s">
        <v>244</v>
      </c>
      <c r="Q22" s="7"/>
      <c r="R22" s="11" t="s">
        <v>262</v>
      </c>
      <c r="S22" s="12" t="s">
        <v>19</v>
      </c>
      <c r="T22" s="7"/>
      <c r="U22" s="11" t="s">
        <v>19</v>
      </c>
      <c r="V22" s="11" t="s">
        <v>262</v>
      </c>
      <c r="W22" s="12" t="s">
        <v>263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264</v>
      </c>
      <c r="AD22" t="s">
        <v>6</v>
      </c>
      <c r="AE22" t="s">
        <v>153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265</v>
      </c>
      <c r="B23" s="6" t="s">
        <v>266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99</v>
      </c>
      <c r="H23" s="7" t="s">
        <v>100</v>
      </c>
      <c r="I23" s="7" t="s">
        <v>77</v>
      </c>
      <c r="J23" s="7" t="s">
        <v>2</v>
      </c>
      <c r="K23" s="7" t="s">
        <v>267</v>
      </c>
      <c r="L23" s="7">
        <v>1</v>
      </c>
      <c r="M23" s="7">
        <v>2</v>
      </c>
      <c r="N23" s="7" t="s">
        <v>141</v>
      </c>
      <c r="O23" s="7" t="s">
        <v>124</v>
      </c>
      <c r="P23" s="7" t="s">
        <v>244</v>
      </c>
      <c r="Q23" s="7"/>
      <c r="R23" s="11" t="s">
        <v>268</v>
      </c>
      <c r="S23" s="12" t="s">
        <v>19</v>
      </c>
      <c r="T23" s="7"/>
      <c r="U23" s="11" t="s">
        <v>19</v>
      </c>
      <c r="V23" s="11" t="s">
        <v>268</v>
      </c>
      <c r="W23" s="12" t="s">
        <v>269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270</v>
      </c>
      <c r="AD23" t="s">
        <v>6</v>
      </c>
      <c r="AE23" t="s">
        <v>153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271</v>
      </c>
      <c r="B24" s="6" t="s">
        <v>272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99</v>
      </c>
      <c r="H24" s="7" t="s">
        <v>100</v>
      </c>
      <c r="I24" s="7" t="s">
        <v>77</v>
      </c>
      <c r="J24" s="7" t="s">
        <v>2</v>
      </c>
      <c r="K24" s="7" t="s">
        <v>273</v>
      </c>
      <c r="L24" s="7">
        <v>1</v>
      </c>
      <c r="M24" s="7">
        <v>1</v>
      </c>
      <c r="N24" s="7" t="s">
        <v>132</v>
      </c>
      <c r="O24" s="7" t="s">
        <v>195</v>
      </c>
      <c r="P24" s="7" t="s">
        <v>244</v>
      </c>
      <c r="Q24" s="7"/>
      <c r="R24" s="11" t="s">
        <v>274</v>
      </c>
      <c r="S24" s="12" t="s">
        <v>19</v>
      </c>
      <c r="T24" s="7"/>
      <c r="U24" s="11" t="s">
        <v>19</v>
      </c>
      <c r="V24" s="11" t="s">
        <v>274</v>
      </c>
      <c r="W24" s="12" t="s">
        <v>275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276</v>
      </c>
      <c r="AD24" t="s">
        <v>6</v>
      </c>
      <c r="AE24" t="s">
        <v>107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277</v>
      </c>
      <c r="B25" s="6" t="s">
        <v>278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279</v>
      </c>
      <c r="H25" s="7" t="s">
        <v>280</v>
      </c>
      <c r="I25" s="7" t="s">
        <v>77</v>
      </c>
      <c r="J25" s="7" t="s">
        <v>2</v>
      </c>
      <c r="K25" s="7" t="s">
        <v>281</v>
      </c>
      <c r="L25" s="7">
        <v>1</v>
      </c>
      <c r="M25" s="7">
        <v>2</v>
      </c>
      <c r="N25" s="7" t="s">
        <v>282</v>
      </c>
      <c r="O25" s="7" t="s">
        <v>124</v>
      </c>
      <c r="P25" s="7" t="s">
        <v>244</v>
      </c>
      <c r="Q25" s="7"/>
      <c r="R25" s="11" t="s">
        <v>283</v>
      </c>
      <c r="S25" s="12" t="s">
        <v>19</v>
      </c>
      <c r="T25" s="7"/>
      <c r="U25" s="11" t="s">
        <v>19</v>
      </c>
      <c r="V25" s="11" t="s">
        <v>283</v>
      </c>
      <c r="W25" s="12" t="s">
        <v>284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285</v>
      </c>
      <c r="AD25" t="s">
        <v>6</v>
      </c>
      <c r="AE25" t="s">
        <v>145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286</v>
      </c>
      <c r="B26" s="6" t="s">
        <v>287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99</v>
      </c>
      <c r="H26" s="7" t="s">
        <v>100</v>
      </c>
      <c r="I26" s="7" t="s">
        <v>77</v>
      </c>
      <c r="J26" s="7" t="s">
        <v>2</v>
      </c>
      <c r="K26" s="7" t="s">
        <v>288</v>
      </c>
      <c r="L26" s="7">
        <v>1</v>
      </c>
      <c r="M26" s="7">
        <v>2</v>
      </c>
      <c r="N26" s="7" t="s">
        <v>181</v>
      </c>
      <c r="O26" s="7" t="s">
        <v>124</v>
      </c>
      <c r="P26" s="7" t="s">
        <v>244</v>
      </c>
      <c r="Q26" s="7"/>
      <c r="R26" s="11" t="s">
        <v>268</v>
      </c>
      <c r="S26" s="12" t="s">
        <v>19</v>
      </c>
      <c r="T26" s="7"/>
      <c r="U26" s="11" t="s">
        <v>19</v>
      </c>
      <c r="V26" s="11" t="s">
        <v>268</v>
      </c>
      <c r="W26" s="12" t="s">
        <v>269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270</v>
      </c>
      <c r="AD26" t="s">
        <v>6</v>
      </c>
      <c r="AE26" t="s">
        <v>153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289</v>
      </c>
      <c r="B27" s="6" t="s">
        <v>290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99</v>
      </c>
      <c r="H27" s="7" t="s">
        <v>100</v>
      </c>
      <c r="I27" s="7" t="s">
        <v>77</v>
      </c>
      <c r="J27" s="7" t="s">
        <v>2</v>
      </c>
      <c r="K27" s="7" t="s">
        <v>291</v>
      </c>
      <c r="L27" s="7">
        <v>1</v>
      </c>
      <c r="M27" s="7">
        <v>2</v>
      </c>
      <c r="N27" s="7" t="s">
        <v>80</v>
      </c>
      <c r="O27" s="7" t="s">
        <v>124</v>
      </c>
      <c r="P27" s="7" t="s">
        <v>244</v>
      </c>
      <c r="Q27" s="7"/>
      <c r="R27" s="11" t="s">
        <v>262</v>
      </c>
      <c r="S27" s="12" t="s">
        <v>19</v>
      </c>
      <c r="T27" s="7"/>
      <c r="U27" s="11" t="s">
        <v>19</v>
      </c>
      <c r="V27" s="11" t="s">
        <v>262</v>
      </c>
      <c r="W27" s="12" t="s">
        <v>263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264</v>
      </c>
      <c r="AD27" t="s">
        <v>6</v>
      </c>
      <c r="AE27" t="s">
        <v>153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292</v>
      </c>
      <c r="B28" s="6" t="s">
        <v>293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99</v>
      </c>
      <c r="H28" s="7" t="s">
        <v>100</v>
      </c>
      <c r="I28" s="7" t="s">
        <v>77</v>
      </c>
      <c r="J28" s="7" t="s">
        <v>2</v>
      </c>
      <c r="K28" s="7" t="s">
        <v>294</v>
      </c>
      <c r="L28" s="7">
        <v>1</v>
      </c>
      <c r="M28" s="7">
        <v>2</v>
      </c>
      <c r="N28" s="7" t="s">
        <v>92</v>
      </c>
      <c r="O28" s="7" t="s">
        <v>124</v>
      </c>
      <c r="P28" s="7" t="s">
        <v>244</v>
      </c>
      <c r="Q28" s="7"/>
      <c r="R28" s="11" t="s">
        <v>295</v>
      </c>
      <c r="S28" s="12" t="s">
        <v>19</v>
      </c>
      <c r="T28" s="7"/>
      <c r="U28" s="11" t="s">
        <v>19</v>
      </c>
      <c r="V28" s="11" t="s">
        <v>295</v>
      </c>
      <c r="W28" s="12" t="s">
        <v>296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297</v>
      </c>
      <c r="AD28" t="s">
        <v>6</v>
      </c>
      <c r="AE28" t="s">
        <v>153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298</v>
      </c>
      <c r="B29" s="6" t="s">
        <v>299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300</v>
      </c>
      <c r="H29" s="7" t="s">
        <v>301</v>
      </c>
      <c r="I29" s="7" t="s">
        <v>77</v>
      </c>
      <c r="J29" s="7" t="s">
        <v>2</v>
      </c>
      <c r="K29" s="7" t="s">
        <v>302</v>
      </c>
      <c r="L29" s="7">
        <v>1</v>
      </c>
      <c r="M29" s="7">
        <v>1</v>
      </c>
      <c r="N29" s="7" t="s">
        <v>303</v>
      </c>
      <c r="O29" s="7" t="s">
        <v>195</v>
      </c>
      <c r="P29" s="7" t="s">
        <v>244</v>
      </c>
      <c r="Q29" s="7"/>
      <c r="R29" s="11" t="s">
        <v>304</v>
      </c>
      <c r="S29" s="12" t="s">
        <v>19</v>
      </c>
      <c r="T29" s="7"/>
      <c r="U29" s="11" t="s">
        <v>19</v>
      </c>
      <c r="V29" s="11" t="s">
        <v>304</v>
      </c>
      <c r="W29" s="12" t="s">
        <v>305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306</v>
      </c>
      <c r="AD29" t="s">
        <v>6</v>
      </c>
      <c r="AE29" t="s">
        <v>307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308</v>
      </c>
      <c r="B30" s="6" t="s">
        <v>309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99</v>
      </c>
      <c r="H30" s="7" t="s">
        <v>100</v>
      </c>
      <c r="I30" s="7" t="s">
        <v>77</v>
      </c>
      <c r="J30" s="7" t="s">
        <v>2</v>
      </c>
      <c r="K30" s="7" t="s">
        <v>310</v>
      </c>
      <c r="L30" s="7">
        <v>2</v>
      </c>
      <c r="M30" s="7">
        <v>2</v>
      </c>
      <c r="N30" s="7" t="s">
        <v>311</v>
      </c>
      <c r="O30" s="7" t="s">
        <v>124</v>
      </c>
      <c r="P30" s="7" t="s">
        <v>244</v>
      </c>
      <c r="Q30" s="7"/>
      <c r="R30" s="11" t="s">
        <v>312</v>
      </c>
      <c r="S30" s="12" t="s">
        <v>19</v>
      </c>
      <c r="T30" s="7"/>
      <c r="U30" s="11" t="s">
        <v>19</v>
      </c>
      <c r="V30" s="11" t="s">
        <v>312</v>
      </c>
      <c r="W30" s="12" t="s">
        <v>313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314</v>
      </c>
      <c r="AD30" t="s">
        <v>6</v>
      </c>
      <c r="AE30" t="s">
        <v>153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315</v>
      </c>
      <c r="B31" s="6" t="s">
        <v>316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317</v>
      </c>
      <c r="H31" s="7" t="s">
        <v>318</v>
      </c>
      <c r="I31" s="7" t="s">
        <v>77</v>
      </c>
      <c r="J31" s="7" t="s">
        <v>2</v>
      </c>
      <c r="K31" s="7" t="s">
        <v>319</v>
      </c>
      <c r="L31" s="7">
        <v>1</v>
      </c>
      <c r="M31" s="7">
        <v>3</v>
      </c>
      <c r="N31" s="7" t="s">
        <v>320</v>
      </c>
      <c r="O31" s="7" t="s">
        <v>124</v>
      </c>
      <c r="P31" s="7" t="s">
        <v>321</v>
      </c>
      <c r="Q31" s="7"/>
      <c r="R31" s="11" t="s">
        <v>322</v>
      </c>
      <c r="S31" s="12" t="s">
        <v>19</v>
      </c>
      <c r="T31" s="7"/>
      <c r="U31" s="11" t="s">
        <v>19</v>
      </c>
      <c r="V31" s="11" t="s">
        <v>322</v>
      </c>
      <c r="W31" s="12" t="s">
        <v>323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324</v>
      </c>
      <c r="AD31" t="s">
        <v>6</v>
      </c>
      <c r="AE31" t="s">
        <v>145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325</v>
      </c>
      <c r="B32" s="6" t="s">
        <v>326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327</v>
      </c>
      <c r="H32" s="7" t="s">
        <v>328</v>
      </c>
      <c r="I32" s="7" t="s">
        <v>77</v>
      </c>
      <c r="J32" s="7" t="s">
        <v>2</v>
      </c>
      <c r="K32" s="7" t="s">
        <v>329</v>
      </c>
      <c r="L32" s="7">
        <v>1</v>
      </c>
      <c r="M32" s="7">
        <v>1</v>
      </c>
      <c r="N32" s="7" t="s">
        <v>303</v>
      </c>
      <c r="O32" s="7" t="s">
        <v>244</v>
      </c>
      <c r="P32" s="7" t="s">
        <v>321</v>
      </c>
      <c r="Q32" s="7"/>
      <c r="R32" s="11" t="s">
        <v>330</v>
      </c>
      <c r="S32" s="12" t="s">
        <v>19</v>
      </c>
      <c r="T32" s="7"/>
      <c r="U32" s="11" t="s">
        <v>19</v>
      </c>
      <c r="V32" s="11" t="s">
        <v>330</v>
      </c>
      <c r="W32" s="12" t="s">
        <v>331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332</v>
      </c>
      <c r="AD32" t="s">
        <v>6</v>
      </c>
      <c r="AE32" t="s">
        <v>333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334</v>
      </c>
      <c r="B33" s="6" t="s">
        <v>335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336</v>
      </c>
      <c r="H33" s="7" t="s">
        <v>337</v>
      </c>
      <c r="I33" s="7" t="s">
        <v>77</v>
      </c>
      <c r="J33" s="7" t="s">
        <v>2</v>
      </c>
      <c r="K33" s="7" t="s">
        <v>338</v>
      </c>
      <c r="L33" s="7">
        <v>1</v>
      </c>
      <c r="M33" s="7">
        <v>3</v>
      </c>
      <c r="N33" s="7" t="s">
        <v>103</v>
      </c>
      <c r="O33" s="7" t="s">
        <v>124</v>
      </c>
      <c r="P33" s="7" t="s">
        <v>321</v>
      </c>
      <c r="Q33" s="7"/>
      <c r="R33" s="11" t="s">
        <v>339</v>
      </c>
      <c r="S33" s="12" t="s">
        <v>19</v>
      </c>
      <c r="T33" s="7"/>
      <c r="U33" s="11" t="s">
        <v>19</v>
      </c>
      <c r="V33" s="11" t="s">
        <v>339</v>
      </c>
      <c r="W33" s="12" t="s">
        <v>340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341</v>
      </c>
      <c r="AD33" t="s">
        <v>6</v>
      </c>
      <c r="AE33" t="s">
        <v>342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343</v>
      </c>
      <c r="B34" s="6" t="s">
        <v>344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345</v>
      </c>
      <c r="H34" s="7" t="s">
        <v>346</v>
      </c>
      <c r="I34" s="7" t="s">
        <v>77</v>
      </c>
      <c r="J34" s="7" t="s">
        <v>2</v>
      </c>
      <c r="K34" s="7" t="s">
        <v>347</v>
      </c>
      <c r="L34" s="7">
        <v>1</v>
      </c>
      <c r="M34" s="7">
        <v>2</v>
      </c>
      <c r="N34" s="7" t="s">
        <v>181</v>
      </c>
      <c r="O34" s="7" t="s">
        <v>195</v>
      </c>
      <c r="P34" s="7" t="s">
        <v>321</v>
      </c>
      <c r="Q34" s="7"/>
      <c r="R34" s="11" t="s">
        <v>348</v>
      </c>
      <c r="S34" s="12" t="s">
        <v>19</v>
      </c>
      <c r="T34" s="7"/>
      <c r="U34" s="11" t="s">
        <v>19</v>
      </c>
      <c r="V34" s="11" t="s">
        <v>348</v>
      </c>
      <c r="W34" s="12" t="s">
        <v>349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350</v>
      </c>
      <c r="AD34" t="s">
        <v>6</v>
      </c>
      <c r="AE34" t="s">
        <v>351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352</v>
      </c>
      <c r="B35" s="6" t="s">
        <v>353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120</v>
      </c>
      <c r="H35" s="7" t="s">
        <v>121</v>
      </c>
      <c r="I35" s="7" t="s">
        <v>77</v>
      </c>
      <c r="J35" s="7" t="s">
        <v>2</v>
      </c>
      <c r="K35" s="7" t="s">
        <v>354</v>
      </c>
      <c r="L35" s="7">
        <v>1</v>
      </c>
      <c r="M35" s="7">
        <v>2</v>
      </c>
      <c r="N35" s="7" t="s">
        <v>203</v>
      </c>
      <c r="O35" s="7" t="s">
        <v>355</v>
      </c>
      <c r="P35" s="7" t="s">
        <v>356</v>
      </c>
      <c r="Q35" s="7"/>
      <c r="R35" s="11" t="s">
        <v>357</v>
      </c>
      <c r="S35" s="12" t="s">
        <v>357</v>
      </c>
      <c r="T35" s="7" t="s">
        <v>358</v>
      </c>
      <c r="U35" s="11" t="s">
        <v>19</v>
      </c>
      <c r="V35" s="11" t="s">
        <v>19</v>
      </c>
      <c r="W35" s="12" t="s">
        <v>19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19</v>
      </c>
      <c r="AD35" t="s">
        <v>6</v>
      </c>
      <c r="AE35" t="s">
        <v>359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360</v>
      </c>
      <c r="B36" s="6" t="s">
        <v>361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362</v>
      </c>
      <c r="H36" s="7" t="s">
        <v>363</v>
      </c>
      <c r="I36" s="7" t="s">
        <v>77</v>
      </c>
      <c r="J36" s="7" t="s">
        <v>2</v>
      </c>
      <c r="K36" s="7" t="s">
        <v>364</v>
      </c>
      <c r="L36" s="7">
        <v>1</v>
      </c>
      <c r="M36" s="7">
        <v>2</v>
      </c>
      <c r="N36" s="7" t="s">
        <v>80</v>
      </c>
      <c r="O36" s="7" t="s">
        <v>244</v>
      </c>
      <c r="P36" s="7" t="s">
        <v>174</v>
      </c>
      <c r="Q36" s="7"/>
      <c r="R36" s="11" t="s">
        <v>365</v>
      </c>
      <c r="S36" s="12" t="s">
        <v>19</v>
      </c>
      <c r="T36" s="7"/>
      <c r="U36" s="11" t="s">
        <v>19</v>
      </c>
      <c r="V36" s="11" t="s">
        <v>365</v>
      </c>
      <c r="W36" s="12" t="s">
        <v>366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367</v>
      </c>
      <c r="AD36" t="s">
        <v>6</v>
      </c>
      <c r="AE36" t="s">
        <v>368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369</v>
      </c>
      <c r="B37" s="6" t="s">
        <v>370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371</v>
      </c>
      <c r="H37" s="7" t="s">
        <v>372</v>
      </c>
      <c r="I37" s="7" t="s">
        <v>77</v>
      </c>
      <c r="J37" s="7" t="s">
        <v>2</v>
      </c>
      <c r="K37" s="7" t="s">
        <v>373</v>
      </c>
      <c r="L37" s="7">
        <v>1</v>
      </c>
      <c r="M37" s="7">
        <v>2</v>
      </c>
      <c r="N37" s="7" t="s">
        <v>374</v>
      </c>
      <c r="O37" s="7" t="s">
        <v>244</v>
      </c>
      <c r="P37" s="7" t="s">
        <v>174</v>
      </c>
      <c r="Q37" s="7"/>
      <c r="R37" s="11" t="s">
        <v>375</v>
      </c>
      <c r="S37" s="12" t="s">
        <v>19</v>
      </c>
      <c r="T37" s="7"/>
      <c r="U37" s="11" t="s">
        <v>19</v>
      </c>
      <c r="V37" s="11" t="s">
        <v>375</v>
      </c>
      <c r="W37" s="12" t="s">
        <v>376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377</v>
      </c>
      <c r="AD37" t="s">
        <v>6</v>
      </c>
      <c r="AE37" t="s">
        <v>378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379</v>
      </c>
      <c r="B38" s="6" t="s">
        <v>380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381</v>
      </c>
      <c r="H38" s="7" t="s">
        <v>382</v>
      </c>
      <c r="I38" s="7" t="s">
        <v>77</v>
      </c>
      <c r="J38" s="7" t="s">
        <v>2</v>
      </c>
      <c r="K38" s="7" t="s">
        <v>383</v>
      </c>
      <c r="L38" s="7">
        <v>1</v>
      </c>
      <c r="M38" s="7">
        <v>2</v>
      </c>
      <c r="N38" s="7" t="s">
        <v>113</v>
      </c>
      <c r="O38" s="7" t="s">
        <v>244</v>
      </c>
      <c r="P38" s="7" t="s">
        <v>174</v>
      </c>
      <c r="Q38" s="7"/>
      <c r="R38" s="11" t="s">
        <v>384</v>
      </c>
      <c r="S38" s="12" t="s">
        <v>19</v>
      </c>
      <c r="T38" s="7"/>
      <c r="U38" s="11" t="s">
        <v>19</v>
      </c>
      <c r="V38" s="11" t="s">
        <v>384</v>
      </c>
      <c r="W38" s="12" t="s">
        <v>385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386</v>
      </c>
      <c r="AD38" t="s">
        <v>6</v>
      </c>
      <c r="AE38" t="s">
        <v>107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387</v>
      </c>
      <c r="B39" s="6" t="s">
        <v>388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371</v>
      </c>
      <c r="H39" s="7" t="s">
        <v>372</v>
      </c>
      <c r="I39" s="7" t="s">
        <v>77</v>
      </c>
      <c r="J39" s="7" t="s">
        <v>2</v>
      </c>
      <c r="K39" s="7" t="s">
        <v>389</v>
      </c>
      <c r="L39" s="7">
        <v>1</v>
      </c>
      <c r="M39" s="7">
        <v>3</v>
      </c>
      <c r="N39" s="7" t="s">
        <v>303</v>
      </c>
      <c r="O39" s="7" t="s">
        <v>195</v>
      </c>
      <c r="P39" s="7" t="s">
        <v>174</v>
      </c>
      <c r="Q39" s="7"/>
      <c r="R39" s="11" t="s">
        <v>390</v>
      </c>
      <c r="S39" s="12" t="s">
        <v>19</v>
      </c>
      <c r="T39" s="7"/>
      <c r="U39" s="11" t="s">
        <v>19</v>
      </c>
      <c r="V39" s="11" t="s">
        <v>390</v>
      </c>
      <c r="W39" s="12" t="s">
        <v>391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392</v>
      </c>
      <c r="AD39" t="s">
        <v>6</v>
      </c>
      <c r="AE39" t="s">
        <v>378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393</v>
      </c>
      <c r="B40" s="6" t="s">
        <v>394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99</v>
      </c>
      <c r="H40" s="7" t="s">
        <v>100</v>
      </c>
      <c r="I40" s="7" t="s">
        <v>77</v>
      </c>
      <c r="J40" s="7" t="s">
        <v>2</v>
      </c>
      <c r="K40" s="7" t="s">
        <v>395</v>
      </c>
      <c r="L40" s="7">
        <v>1</v>
      </c>
      <c r="M40" s="7">
        <v>1</v>
      </c>
      <c r="N40" s="7" t="s">
        <v>132</v>
      </c>
      <c r="O40" s="7" t="s">
        <v>321</v>
      </c>
      <c r="P40" s="7" t="s">
        <v>174</v>
      </c>
      <c r="Q40" s="7"/>
      <c r="R40" s="11" t="s">
        <v>396</v>
      </c>
      <c r="S40" s="12" t="s">
        <v>19</v>
      </c>
      <c r="T40" s="7"/>
      <c r="U40" s="11" t="s">
        <v>19</v>
      </c>
      <c r="V40" s="11" t="s">
        <v>396</v>
      </c>
      <c r="W40" s="12" t="s">
        <v>397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398</v>
      </c>
      <c r="AD40" t="s">
        <v>6</v>
      </c>
      <c r="AE40" t="s">
        <v>107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399</v>
      </c>
      <c r="B41" s="6" t="s">
        <v>400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401</v>
      </c>
      <c r="H41" s="7" t="s">
        <v>402</v>
      </c>
      <c r="I41" s="7" t="s">
        <v>77</v>
      </c>
      <c r="J41" s="7" t="s">
        <v>2</v>
      </c>
      <c r="K41" s="7" t="s">
        <v>403</v>
      </c>
      <c r="L41" s="7">
        <v>1</v>
      </c>
      <c r="M41" s="7">
        <v>2</v>
      </c>
      <c r="N41" s="7" t="s">
        <v>404</v>
      </c>
      <c r="O41" s="7" t="s">
        <v>405</v>
      </c>
      <c r="P41" s="7" t="s">
        <v>406</v>
      </c>
      <c r="Q41" s="7"/>
      <c r="R41" s="11" t="s">
        <v>407</v>
      </c>
      <c r="S41" s="12" t="s">
        <v>408</v>
      </c>
      <c r="T41" s="7" t="s">
        <v>409</v>
      </c>
      <c r="U41" s="11" t="s">
        <v>19</v>
      </c>
      <c r="V41" s="11" t="s">
        <v>410</v>
      </c>
      <c r="W41" s="12" t="s">
        <v>411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412</v>
      </c>
      <c r="AD41" t="s">
        <v>6</v>
      </c>
      <c r="AE41" t="s">
        <v>413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414</v>
      </c>
      <c r="B42" s="6" t="s">
        <v>415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416</v>
      </c>
      <c r="H42" s="7" t="s">
        <v>417</v>
      </c>
      <c r="I42" s="7" t="s">
        <v>77</v>
      </c>
      <c r="J42" s="7" t="s">
        <v>2</v>
      </c>
      <c r="K42" s="7" t="s">
        <v>418</v>
      </c>
      <c r="L42" s="7">
        <v>1</v>
      </c>
      <c r="M42" s="7">
        <v>1</v>
      </c>
      <c r="N42" s="7" t="s">
        <v>419</v>
      </c>
      <c r="O42" s="7" t="s">
        <v>174</v>
      </c>
      <c r="P42" s="7" t="s">
        <v>175</v>
      </c>
      <c r="Q42" s="7"/>
      <c r="R42" s="11" t="s">
        <v>420</v>
      </c>
      <c r="S42" s="12" t="s">
        <v>19</v>
      </c>
      <c r="T42" s="7"/>
      <c r="U42" s="11" t="s">
        <v>19</v>
      </c>
      <c r="V42" s="11" t="s">
        <v>420</v>
      </c>
      <c r="W42" s="12" t="s">
        <v>421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422</v>
      </c>
      <c r="AD42" t="s">
        <v>6</v>
      </c>
      <c r="AE42" t="s">
        <v>423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424</v>
      </c>
      <c r="B43" s="6" t="s">
        <v>425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426</v>
      </c>
      <c r="H43" s="7" t="s">
        <v>427</v>
      </c>
      <c r="I43" s="7" t="s">
        <v>77</v>
      </c>
      <c r="J43" s="7" t="s">
        <v>2</v>
      </c>
      <c r="K43" s="7" t="s">
        <v>428</v>
      </c>
      <c r="L43" s="7">
        <v>1</v>
      </c>
      <c r="M43" s="7">
        <v>1</v>
      </c>
      <c r="N43" s="7" t="s">
        <v>429</v>
      </c>
      <c r="O43" s="7" t="s">
        <v>174</v>
      </c>
      <c r="P43" s="7" t="s">
        <v>175</v>
      </c>
      <c r="Q43" s="7"/>
      <c r="R43" s="11" t="s">
        <v>430</v>
      </c>
      <c r="S43" s="12" t="s">
        <v>19</v>
      </c>
      <c r="T43" s="7"/>
      <c r="U43" s="11" t="s">
        <v>19</v>
      </c>
      <c r="V43" s="11" t="s">
        <v>430</v>
      </c>
      <c r="W43" s="12" t="s">
        <v>431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432</v>
      </c>
      <c r="AD43" t="s">
        <v>6</v>
      </c>
      <c r="AE43" t="s">
        <v>117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433</v>
      </c>
      <c r="B44" s="6" t="s">
        <v>434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99</v>
      </c>
      <c r="H44" s="7" t="s">
        <v>100</v>
      </c>
      <c r="I44" s="7" t="s">
        <v>77</v>
      </c>
      <c r="J44" s="7" t="s">
        <v>2</v>
      </c>
      <c r="K44" s="7" t="s">
        <v>435</v>
      </c>
      <c r="L44" s="7">
        <v>1</v>
      </c>
      <c r="M44" s="7">
        <v>1</v>
      </c>
      <c r="N44" s="7" t="s">
        <v>311</v>
      </c>
      <c r="O44" s="7" t="s">
        <v>174</v>
      </c>
      <c r="P44" s="7" t="s">
        <v>175</v>
      </c>
      <c r="Q44" s="7"/>
      <c r="R44" s="11" t="s">
        <v>436</v>
      </c>
      <c r="S44" s="12" t="s">
        <v>19</v>
      </c>
      <c r="T44" s="7"/>
      <c r="U44" s="11" t="s">
        <v>19</v>
      </c>
      <c r="V44" s="11" t="s">
        <v>436</v>
      </c>
      <c r="W44" s="12" t="s">
        <v>437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438</v>
      </c>
      <c r="AD44" t="s">
        <v>6</v>
      </c>
      <c r="AE44" t="s">
        <v>107</v>
      </c>
      <c r="AF44" t="s">
        <v>86</v>
      </c>
      <c r="AG44" t="s">
        <v>73</v>
      </c>
      <c r="AH44" t="s">
        <v>19</v>
      </c>
    </row>
    <row r="45" customHeight="1" spans="1:32">
      <c r="A45" s="10" t="s">
        <v>439</v>
      </c>
      <c r="B45" s="10"/>
      <c r="C45" s="10" t="s">
        <v>440</v>
      </c>
      <c r="D45" s="10"/>
      <c r="E45" s="10"/>
      <c r="F45" s="10"/>
      <c r="G45" s="10" t="s">
        <v>440</v>
      </c>
      <c r="H45" s="10" t="s">
        <v>440</v>
      </c>
      <c r="I45" s="10" t="s">
        <v>440</v>
      </c>
      <c r="J45" s="10" t="s">
        <v>440</v>
      </c>
      <c r="K45" s="10" t="s">
        <v>440</v>
      </c>
      <c r="L45" s="10" t="s">
        <v>440</v>
      </c>
      <c r="M45" s="10" t="s">
        <v>440</v>
      </c>
      <c r="N45" s="10" t="s">
        <v>440</v>
      </c>
      <c r="O45" s="10" t="s">
        <v>440</v>
      </c>
      <c r="P45" s="10" t="s">
        <v>440</v>
      </c>
      <c r="Q45" s="10"/>
      <c r="R45" s="13" t="s">
        <v>20</v>
      </c>
      <c r="S45" s="13" t="s">
        <v>21</v>
      </c>
      <c r="T45" s="10" t="s">
        <v>440</v>
      </c>
      <c r="U45" s="13"/>
      <c r="V45" s="13" t="s">
        <v>441</v>
      </c>
      <c r="W45" s="13" t="s">
        <v>22</v>
      </c>
      <c r="X45" s="13"/>
      <c r="Y45" s="13"/>
      <c r="Z45" s="13"/>
      <c r="AA45" s="10"/>
      <c r="AB45" s="13"/>
      <c r="AC45" s="10"/>
      <c r="AD45" s="10" t="s">
        <v>440</v>
      </c>
      <c r="AE45" s="10"/>
      <c r="AF4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442</v>
      </c>
      <c r="B1" s="4" t="s">
        <v>443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444</v>
      </c>
      <c r="H1" s="4" t="s">
        <v>445</v>
      </c>
      <c r="I1" s="4" t="s">
        <v>13</v>
      </c>
      <c r="J1" s="4" t="s">
        <v>17</v>
      </c>
      <c r="K1" s="4" t="s">
        <v>18</v>
      </c>
      <c r="L1" s="9" t="s">
        <v>446</v>
      </c>
      <c r="M1" s="4" t="s">
        <v>447</v>
      </c>
      <c r="N1" s="4" t="s">
        <v>448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449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"/>
  <sheetViews>
    <sheetView tabSelected="1" workbookViewId="0">
      <selection activeCell="A51" sqref="A51:C5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450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3107</v>
      </c>
      <c r="E2" t="str">
        <f>VLOOKUP(A2,HOP!A:L,12,0)</f>
        <v>3107.00</v>
      </c>
      <c r="F2" t="str">
        <f>VLOOKUP(A2,HOP!A:C,3,0)</f>
        <v>3477471</v>
      </c>
      <c r="G2">
        <f>D2-E2</f>
        <v>0</v>
      </c>
      <c r="H2" t="str">
        <f>$H$1&amp;F2</f>
        <v>，3477471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1455.36</v>
      </c>
      <c r="E3" t="str">
        <f>VLOOKUP(A3,HOP!A:L,12,0)</f>
        <v>1455.36</v>
      </c>
      <c r="F3" t="str">
        <f>VLOOKUP(A3,HOP!A:C,3,0)</f>
        <v>3542197</v>
      </c>
      <c r="G3">
        <f t="shared" ref="G3:G44" si="0">D3-E3</f>
        <v>0</v>
      </c>
      <c r="H3" t="str">
        <f t="shared" ref="H3:H44" si="1">$H$1&amp;F3</f>
        <v>，3542197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103</v>
      </c>
      <c r="C4" s="7" t="s">
        <v>81</v>
      </c>
      <c r="D4" s="3">
        <v>1831</v>
      </c>
      <c r="E4" t="str">
        <f>VLOOKUP(A4,HOP!A:L,12,0)</f>
        <v>1831.00</v>
      </c>
      <c r="F4" t="str">
        <f>VLOOKUP(A4,HOP!A:C,3,0)</f>
        <v>3488155</v>
      </c>
      <c r="G4">
        <f t="shared" si="0"/>
        <v>0</v>
      </c>
      <c r="H4" t="str">
        <f t="shared" si="1"/>
        <v>，3488155</v>
      </c>
      <c r="I4" t="str">
        <f>VLOOKUP(A4,HOP!A:U,21,0)</f>
        <v>直采</v>
      </c>
    </row>
    <row r="5" ht="14.25" hidden="1" customHeight="1" spans="1:9">
      <c r="A5" s="6" t="s">
        <v>108</v>
      </c>
      <c r="B5" s="7" t="s">
        <v>103</v>
      </c>
      <c r="C5" s="7" t="s">
        <v>81</v>
      </c>
      <c r="D5" s="3">
        <v>499.32</v>
      </c>
      <c r="E5" t="str">
        <f>VLOOKUP(A5,HOP!A:L,12,0)</f>
        <v>499.32</v>
      </c>
      <c r="F5" t="str">
        <f>VLOOKUP(A5,HOP!A:C,3,0)</f>
        <v>3546127</v>
      </c>
      <c r="G5">
        <f t="shared" si="0"/>
        <v>0</v>
      </c>
      <c r="H5" t="str">
        <f t="shared" si="1"/>
        <v>，3546127</v>
      </c>
      <c r="I5" t="str">
        <f>VLOOKUP(A5,HOP!A:U,21,0)</f>
        <v>直连</v>
      </c>
    </row>
    <row r="6" ht="14.25" hidden="1" customHeight="1" spans="1:9">
      <c r="A6" s="6" t="s">
        <v>118</v>
      </c>
      <c r="B6" s="7" t="s">
        <v>103</v>
      </c>
      <c r="C6" s="7" t="s">
        <v>124</v>
      </c>
      <c r="D6" s="3">
        <v>5238</v>
      </c>
      <c r="E6" t="str">
        <f>VLOOKUP(A6,HOP!A:L,12,0)</f>
        <v>5238.00</v>
      </c>
      <c r="F6" t="str">
        <f>VLOOKUP(A6,HOP!A:C,3,0)</f>
        <v>3461134</v>
      </c>
      <c r="G6">
        <f t="shared" si="0"/>
        <v>0</v>
      </c>
      <c r="H6" t="str">
        <f t="shared" si="1"/>
        <v>，3461134</v>
      </c>
      <c r="I6" t="str">
        <f>VLOOKUP(A6,HOP!A:U,21,0)</f>
        <v>直连</v>
      </c>
    </row>
    <row r="7" ht="14.25" hidden="1" customHeight="1" spans="1:9">
      <c r="A7" s="6" t="s">
        <v>129</v>
      </c>
      <c r="B7" s="7" t="s">
        <v>81</v>
      </c>
      <c r="C7" s="7" t="s">
        <v>124</v>
      </c>
      <c r="D7" s="3">
        <v>1531</v>
      </c>
      <c r="E7" t="str">
        <f>VLOOKUP(A7,HOP!A:L,12,0)</f>
        <v>1531.00</v>
      </c>
      <c r="F7" t="str">
        <f>VLOOKUP(A7,HOP!A:C,3,0)</f>
        <v>3490945</v>
      </c>
      <c r="G7">
        <f t="shared" si="0"/>
        <v>0</v>
      </c>
      <c r="H7" t="str">
        <f t="shared" si="1"/>
        <v>，3490945</v>
      </c>
      <c r="I7" t="str">
        <f>VLOOKUP(A7,HOP!A:U,21,0)</f>
        <v>直采</v>
      </c>
    </row>
    <row r="8" ht="14.25" hidden="1" customHeight="1" spans="1:9">
      <c r="A8" s="6" t="s">
        <v>136</v>
      </c>
      <c r="B8" s="7" t="s">
        <v>103</v>
      </c>
      <c r="C8" s="7" t="s">
        <v>124</v>
      </c>
      <c r="D8" s="3">
        <v>923.06</v>
      </c>
      <c r="E8" t="str">
        <f>VLOOKUP(A8,HOP!A:L,12,0)</f>
        <v>923.06</v>
      </c>
      <c r="F8" t="str">
        <f>VLOOKUP(A8,HOP!A:C,3,0)</f>
        <v>3513733</v>
      </c>
      <c r="G8">
        <f t="shared" si="0"/>
        <v>0</v>
      </c>
      <c r="H8" t="str">
        <f t="shared" si="1"/>
        <v>，3513733</v>
      </c>
      <c r="I8" t="str">
        <f>VLOOKUP(A8,HOP!A:U,21,0)</f>
        <v>直连</v>
      </c>
    </row>
    <row r="9" ht="14.25" hidden="1" customHeight="1" spans="1:9">
      <c r="A9" s="6" t="s">
        <v>146</v>
      </c>
      <c r="B9" s="7" t="s">
        <v>103</v>
      </c>
      <c r="C9" s="7" t="s">
        <v>124</v>
      </c>
      <c r="D9" s="3">
        <v>3987.96</v>
      </c>
      <c r="E9" t="str">
        <f>VLOOKUP(A9,HOP!A:L,12,0)</f>
        <v>3987.96</v>
      </c>
      <c r="F9" t="str">
        <f>VLOOKUP(A9,HOP!A:C,3,0)</f>
        <v>3510234</v>
      </c>
      <c r="G9">
        <f t="shared" si="0"/>
        <v>0</v>
      </c>
      <c r="H9" t="str">
        <f t="shared" si="1"/>
        <v>，3510234</v>
      </c>
      <c r="I9" t="str">
        <f>VLOOKUP(A9,HOP!A:U,21,0)</f>
        <v>直连</v>
      </c>
    </row>
    <row r="10" ht="14.25" hidden="1" customHeight="1" spans="1:9">
      <c r="A10" s="6" t="s">
        <v>154</v>
      </c>
      <c r="B10" s="7" t="s">
        <v>81</v>
      </c>
      <c r="C10" s="7" t="s">
        <v>124</v>
      </c>
      <c r="D10" s="3">
        <v>158</v>
      </c>
      <c r="E10" t="str">
        <f>VLOOKUP(A10,HOP!A:L,12,0)</f>
        <v>158.00</v>
      </c>
      <c r="F10" t="str">
        <f>VLOOKUP(A10,HOP!A:C,3,0)</f>
        <v>3551150</v>
      </c>
      <c r="G10">
        <f t="shared" si="0"/>
        <v>0</v>
      </c>
      <c r="H10" t="str">
        <f t="shared" si="1"/>
        <v>，3551150</v>
      </c>
      <c r="I10" t="str">
        <f>VLOOKUP(A10,HOP!A:U,21,0)</f>
        <v>直采</v>
      </c>
    </row>
    <row r="11" ht="14.25" customHeight="1" spans="1:9">
      <c r="A11" s="6" t="s">
        <v>163</v>
      </c>
      <c r="B11" s="7" t="s">
        <v>92</v>
      </c>
      <c r="C11" s="7" t="s">
        <v>124</v>
      </c>
      <c r="D11" s="3">
        <v>4713.21</v>
      </c>
      <c r="E11" t="str">
        <f>VLOOKUP(A11,HOP!A:L,12,0)</f>
        <v>4713.20</v>
      </c>
      <c r="F11" t="str">
        <f>VLOOKUP(A11,HOP!A:C,3,0)</f>
        <v>3533388</v>
      </c>
      <c r="G11">
        <f t="shared" si="0"/>
        <v>0.0100000000002183</v>
      </c>
      <c r="H11" t="str">
        <f t="shared" si="1"/>
        <v>，3533388</v>
      </c>
      <c r="I11" t="str">
        <f>VLOOKUP(A11,HOP!A:U,21,0)</f>
        <v>直连</v>
      </c>
    </row>
    <row r="12" ht="14.25" hidden="1" customHeight="1" spans="1:9">
      <c r="A12" s="6" t="s">
        <v>171</v>
      </c>
      <c r="B12" s="7" t="s">
        <v>174</v>
      </c>
      <c r="C12" s="7" t="s">
        <v>175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42" t="s">
        <v>178</v>
      </c>
      <c r="B13" s="7" t="s">
        <v>175</v>
      </c>
      <c r="C13" s="7" t="s">
        <v>182</v>
      </c>
      <c r="D13" s="3">
        <v>1167</v>
      </c>
      <c r="E13">
        <v>1167</v>
      </c>
      <c r="F13">
        <v>3524690</v>
      </c>
      <c r="G13">
        <f t="shared" si="0"/>
        <v>0</v>
      </c>
      <c r="H13" t="str">
        <f t="shared" si="1"/>
        <v>，3524690</v>
      </c>
      <c r="I13" t="e">
        <f>VLOOKUP(A13,HOP!A:U,21,0)</f>
        <v>#N/A</v>
      </c>
    </row>
    <row r="14" ht="14.25" hidden="1" customHeight="1" spans="1:9">
      <c r="A14" s="6" t="s">
        <v>189</v>
      </c>
      <c r="B14" s="7" t="s">
        <v>81</v>
      </c>
      <c r="C14" s="7" t="s">
        <v>195</v>
      </c>
      <c r="D14" s="3">
        <v>16056</v>
      </c>
      <c r="E14" t="str">
        <f>VLOOKUP(A14,HOP!A:L,12,0)</f>
        <v>16056.00</v>
      </c>
      <c r="F14" t="str">
        <f>VLOOKUP(A14,HOP!A:C,3,0)</f>
        <v>3471943</v>
      </c>
      <c r="G14">
        <f t="shared" si="0"/>
        <v>0</v>
      </c>
      <c r="H14" t="str">
        <f t="shared" si="1"/>
        <v>，3471943</v>
      </c>
      <c r="I14" t="str">
        <f>VLOOKUP(A14,HOP!A:U,21,0)</f>
        <v>直采</v>
      </c>
    </row>
    <row r="15" ht="14.25" hidden="1" customHeight="1" spans="1:9">
      <c r="A15" s="6" t="s">
        <v>200</v>
      </c>
      <c r="B15" s="7" t="s">
        <v>124</v>
      </c>
      <c r="C15" s="7" t="s">
        <v>195</v>
      </c>
      <c r="D15" s="3">
        <v>1580</v>
      </c>
      <c r="E15" t="str">
        <f>VLOOKUP(A15,HOP!A:L,12,0)</f>
        <v>1580.00</v>
      </c>
      <c r="F15" t="str">
        <f>VLOOKUP(A15,HOP!A:C,3,0)</f>
        <v>3497033</v>
      </c>
      <c r="G15">
        <f t="shared" si="0"/>
        <v>0</v>
      </c>
      <c r="H15" t="str">
        <f t="shared" si="1"/>
        <v>，3497033</v>
      </c>
      <c r="I15" t="str">
        <f>VLOOKUP(A15,HOP!A:U,21,0)</f>
        <v>直采</v>
      </c>
    </row>
    <row r="16" ht="14.25" customHeight="1" spans="1:9">
      <c r="A16" s="6" t="s">
        <v>207</v>
      </c>
      <c r="B16" s="7" t="s">
        <v>81</v>
      </c>
      <c r="C16" s="7" t="s">
        <v>195</v>
      </c>
      <c r="D16" s="3">
        <v>211.97</v>
      </c>
      <c r="E16" t="str">
        <f>VLOOKUP(A16,HOP!A:L,12,0)</f>
        <v>211.98</v>
      </c>
      <c r="F16" t="str">
        <f>VLOOKUP(A16,HOP!A:C,3,0)</f>
        <v>3553703</v>
      </c>
      <c r="G16">
        <f t="shared" si="0"/>
        <v>-0.00999999999999091</v>
      </c>
      <c r="H16" t="str">
        <f t="shared" si="1"/>
        <v>，3553703</v>
      </c>
      <c r="I16" t="str">
        <f>VLOOKUP(A16,HOP!A:U,21,0)</f>
        <v>直连</v>
      </c>
    </row>
    <row r="17" ht="14.25" hidden="1" customHeight="1" spans="1:9">
      <c r="A17" s="6" t="s">
        <v>216</v>
      </c>
      <c r="B17" s="7" t="s">
        <v>81</v>
      </c>
      <c r="C17" s="7" t="s">
        <v>195</v>
      </c>
      <c r="D17" s="3">
        <v>4087.6</v>
      </c>
      <c r="E17" t="str">
        <f>VLOOKUP(A17,HOP!A:L,12,0)</f>
        <v>4087.60</v>
      </c>
      <c r="F17" t="str">
        <f>VLOOKUP(A17,HOP!A:C,3,0)</f>
        <v>3533850</v>
      </c>
      <c r="G17">
        <f t="shared" si="0"/>
        <v>0</v>
      </c>
      <c r="H17" t="str">
        <f t="shared" si="1"/>
        <v>，3533850</v>
      </c>
      <c r="I17" t="str">
        <f>VLOOKUP(A17,HOP!A:U,21,0)</f>
        <v>直连</v>
      </c>
    </row>
    <row r="18" ht="14.25" hidden="1" customHeight="1" spans="1:9">
      <c r="A18" s="6" t="s">
        <v>222</v>
      </c>
      <c r="B18" s="7" t="s">
        <v>81</v>
      </c>
      <c r="C18" s="7" t="s">
        <v>195</v>
      </c>
      <c r="D18" s="3">
        <v>4084.48</v>
      </c>
      <c r="E18" t="str">
        <f>VLOOKUP(A18,HOP!A:L,12,0)</f>
        <v>4084.48</v>
      </c>
      <c r="F18" t="str">
        <f>VLOOKUP(A18,HOP!A:C,3,0)</f>
        <v>3539811</v>
      </c>
      <c r="G18">
        <f t="shared" si="0"/>
        <v>0</v>
      </c>
      <c r="H18" t="str">
        <f t="shared" si="1"/>
        <v>，3539811</v>
      </c>
      <c r="I18" t="str">
        <f>VLOOKUP(A18,HOP!A:U,21,0)</f>
        <v>直连</v>
      </c>
    </row>
    <row r="19" ht="14.25" hidden="1" customHeight="1" spans="1:9">
      <c r="A19" s="6" t="s">
        <v>228</v>
      </c>
      <c r="B19" s="7" t="s">
        <v>233</v>
      </c>
      <c r="C19" s="7" t="s">
        <v>234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238</v>
      </c>
      <c r="B20" s="7" t="s">
        <v>124</v>
      </c>
      <c r="C20" s="7" t="s">
        <v>244</v>
      </c>
      <c r="D20" s="3">
        <v>806</v>
      </c>
      <c r="E20" t="str">
        <f>VLOOKUP(A20,HOP!A:L,12,0)</f>
        <v>806.00</v>
      </c>
      <c r="F20" t="str">
        <f>VLOOKUP(A20,HOP!A:C,3,0)</f>
        <v>3454449</v>
      </c>
      <c r="G20">
        <f t="shared" si="0"/>
        <v>0</v>
      </c>
      <c r="H20" t="str">
        <f t="shared" si="1"/>
        <v>，3454449</v>
      </c>
      <c r="I20" t="str">
        <f>VLOOKUP(A20,HOP!A:U,21,0)</f>
        <v>直采</v>
      </c>
    </row>
    <row r="21" ht="14.25" hidden="1" customHeight="1" spans="1:9">
      <c r="A21" s="6" t="s">
        <v>249</v>
      </c>
      <c r="B21" s="7" t="s">
        <v>124</v>
      </c>
      <c r="C21" s="7" t="s">
        <v>244</v>
      </c>
      <c r="D21" s="3">
        <v>3740</v>
      </c>
      <c r="E21" t="str">
        <f>VLOOKUP(A21,HOP!A:L,12,0)</f>
        <v>3740.00</v>
      </c>
      <c r="F21" t="str">
        <f>VLOOKUP(A21,HOP!A:C,3,0)</f>
        <v>3378805</v>
      </c>
      <c r="G21">
        <f t="shared" si="0"/>
        <v>0</v>
      </c>
      <c r="H21" t="str">
        <f t="shared" si="1"/>
        <v>，3378805</v>
      </c>
      <c r="I21" t="str">
        <f>VLOOKUP(A21,HOP!A:U,21,0)</f>
        <v>直连</v>
      </c>
    </row>
    <row r="22" ht="14.25" hidden="1" customHeight="1" spans="1:9">
      <c r="A22" s="6" t="s">
        <v>259</v>
      </c>
      <c r="B22" s="7" t="s">
        <v>124</v>
      </c>
      <c r="C22" s="7" t="s">
        <v>244</v>
      </c>
      <c r="D22" s="3">
        <v>3860.6</v>
      </c>
      <c r="E22" t="str">
        <f>VLOOKUP(A22,HOP!A:L,12,0)</f>
        <v>3860.60</v>
      </c>
      <c r="F22" t="str">
        <f>VLOOKUP(A22,HOP!A:C,3,0)</f>
        <v>3532679</v>
      </c>
      <c r="G22">
        <f t="shared" si="0"/>
        <v>0</v>
      </c>
      <c r="H22" t="str">
        <f t="shared" si="1"/>
        <v>，3532679</v>
      </c>
      <c r="I22" t="str">
        <f>VLOOKUP(A22,HOP!A:U,21,0)</f>
        <v>直连</v>
      </c>
    </row>
    <row r="23" ht="14.25" hidden="1" customHeight="1" spans="1:9">
      <c r="A23" s="6" t="s">
        <v>265</v>
      </c>
      <c r="B23" s="7" t="s">
        <v>124</v>
      </c>
      <c r="C23" s="7" t="s">
        <v>244</v>
      </c>
      <c r="D23" s="3">
        <v>3543.28</v>
      </c>
      <c r="E23" t="str">
        <f>VLOOKUP(A23,HOP!A:L,12,0)</f>
        <v>3543.28</v>
      </c>
      <c r="F23" t="str">
        <f>VLOOKUP(A23,HOP!A:C,3,0)</f>
        <v>3516145</v>
      </c>
      <c r="G23">
        <f t="shared" si="0"/>
        <v>0</v>
      </c>
      <c r="H23" t="str">
        <f t="shared" si="1"/>
        <v>，3516145</v>
      </c>
      <c r="I23" t="str">
        <f>VLOOKUP(A23,HOP!A:U,21,0)</f>
        <v>直连</v>
      </c>
    </row>
    <row r="24" ht="14.25" hidden="1" customHeight="1" spans="1:9">
      <c r="A24" s="6" t="s">
        <v>271</v>
      </c>
      <c r="B24" s="7" t="s">
        <v>195</v>
      </c>
      <c r="C24" s="7" t="s">
        <v>244</v>
      </c>
      <c r="D24" s="3">
        <v>1431</v>
      </c>
      <c r="E24" t="str">
        <f>VLOOKUP(A24,HOP!A:L,12,0)</f>
        <v>1431.00</v>
      </c>
      <c r="F24" t="str">
        <f>VLOOKUP(A24,HOP!A:C,3,0)</f>
        <v>3492570</v>
      </c>
      <c r="G24">
        <f t="shared" si="0"/>
        <v>0</v>
      </c>
      <c r="H24" t="str">
        <f t="shared" si="1"/>
        <v>，3492570</v>
      </c>
      <c r="I24" t="str">
        <f>VLOOKUP(A24,HOP!A:U,21,0)</f>
        <v>直采</v>
      </c>
    </row>
    <row r="25" ht="14.25" hidden="1" customHeight="1" spans="1:9">
      <c r="A25" s="6" t="s">
        <v>277</v>
      </c>
      <c r="B25" s="7" t="s">
        <v>124</v>
      </c>
      <c r="C25" s="7" t="s">
        <v>244</v>
      </c>
      <c r="D25" s="3">
        <v>440</v>
      </c>
      <c r="E25" t="str">
        <f>VLOOKUP(A25,HOP!A:L,12,0)</f>
        <v>440.00</v>
      </c>
      <c r="F25" t="str">
        <f>VLOOKUP(A25,HOP!A:C,3,0)</f>
        <v>3428115</v>
      </c>
      <c r="G25">
        <f t="shared" si="0"/>
        <v>0</v>
      </c>
      <c r="H25" t="str">
        <f t="shared" si="1"/>
        <v>，3428115</v>
      </c>
      <c r="I25" t="str">
        <f>VLOOKUP(A25,HOP!A:U,21,0)</f>
        <v>直连</v>
      </c>
    </row>
    <row r="26" ht="14.25" hidden="1" customHeight="1" spans="1:9">
      <c r="A26" s="6" t="s">
        <v>286</v>
      </c>
      <c r="B26" s="7" t="s">
        <v>124</v>
      </c>
      <c r="C26" s="7" t="s">
        <v>244</v>
      </c>
      <c r="D26" s="3">
        <v>3543.28</v>
      </c>
      <c r="E26" t="str">
        <f>VLOOKUP(A26,HOP!A:L,12,0)</f>
        <v>3543.28</v>
      </c>
      <c r="F26" t="str">
        <f>VLOOKUP(A26,HOP!A:C,3,0)</f>
        <v>3526203</v>
      </c>
      <c r="G26">
        <f t="shared" si="0"/>
        <v>0</v>
      </c>
      <c r="H26" t="str">
        <f t="shared" si="1"/>
        <v>，3526203</v>
      </c>
      <c r="I26" t="str">
        <f>VLOOKUP(A26,HOP!A:U,21,0)</f>
        <v>直连</v>
      </c>
    </row>
    <row r="27" ht="14.25" hidden="1" customHeight="1" spans="1:9">
      <c r="A27" s="6" t="s">
        <v>289</v>
      </c>
      <c r="B27" s="7" t="s">
        <v>124</v>
      </c>
      <c r="C27" s="7" t="s">
        <v>244</v>
      </c>
      <c r="D27" s="3">
        <v>3860.6</v>
      </c>
      <c r="E27" t="str">
        <f>VLOOKUP(A27,HOP!A:L,12,0)</f>
        <v>3860.60</v>
      </c>
      <c r="F27" t="str">
        <f>VLOOKUP(A27,HOP!A:C,3,0)</f>
        <v>3535513</v>
      </c>
      <c r="G27">
        <f t="shared" si="0"/>
        <v>0</v>
      </c>
      <c r="H27" t="str">
        <f t="shared" si="1"/>
        <v>，3535513</v>
      </c>
      <c r="I27" t="str">
        <f>VLOOKUP(A27,HOP!A:U,21,0)</f>
        <v>直连</v>
      </c>
    </row>
    <row r="28" ht="14.25" hidden="1" customHeight="1" spans="1:9">
      <c r="A28" s="6" t="s">
        <v>292</v>
      </c>
      <c r="B28" s="7" t="s">
        <v>124</v>
      </c>
      <c r="C28" s="7" t="s">
        <v>244</v>
      </c>
      <c r="D28" s="3">
        <v>3856.42</v>
      </c>
      <c r="E28" t="str">
        <f>VLOOKUP(A28,HOP!A:L,12,0)</f>
        <v>3856.42</v>
      </c>
      <c r="F28" t="str">
        <f>VLOOKUP(A28,HOP!A:C,3,0)</f>
        <v>3540693</v>
      </c>
      <c r="G28">
        <f t="shared" si="0"/>
        <v>0</v>
      </c>
      <c r="H28" t="str">
        <f t="shared" si="1"/>
        <v>，3540693</v>
      </c>
      <c r="I28" t="str">
        <f>VLOOKUP(A28,HOP!A:U,21,0)</f>
        <v>直连</v>
      </c>
    </row>
    <row r="29" ht="14.25" hidden="1" customHeight="1" spans="1:9">
      <c r="A29" s="6" t="s">
        <v>298</v>
      </c>
      <c r="B29" s="7" t="s">
        <v>195</v>
      </c>
      <c r="C29" s="7" t="s">
        <v>244</v>
      </c>
      <c r="D29" s="3">
        <v>795.61</v>
      </c>
      <c r="E29" t="str">
        <f>VLOOKUP(A29,HOP!A:L,12,0)</f>
        <v>795.61</v>
      </c>
      <c r="F29" t="str">
        <f>VLOOKUP(A29,HOP!A:C,3,0)</f>
        <v>3537944</v>
      </c>
      <c r="G29">
        <f t="shared" si="0"/>
        <v>0</v>
      </c>
      <c r="H29" t="str">
        <f t="shared" si="1"/>
        <v>，3537944</v>
      </c>
      <c r="I29" t="str">
        <f>VLOOKUP(A29,HOP!A:U,21,0)</f>
        <v>直连</v>
      </c>
    </row>
    <row r="30" ht="14.25" hidden="1" customHeight="1" spans="1:9">
      <c r="A30" s="6" t="s">
        <v>308</v>
      </c>
      <c r="B30" s="7" t="s">
        <v>124</v>
      </c>
      <c r="C30" s="7" t="s">
        <v>244</v>
      </c>
      <c r="D30" s="3">
        <v>7086.56</v>
      </c>
      <c r="E30" t="str">
        <f>VLOOKUP(A30,HOP!A:L,12,0)</f>
        <v>7086.56</v>
      </c>
      <c r="F30" t="str">
        <f>VLOOKUP(A30,HOP!A:C,3,0)</f>
        <v>3522466</v>
      </c>
      <c r="G30">
        <f t="shared" si="0"/>
        <v>0</v>
      </c>
      <c r="H30" t="str">
        <f t="shared" si="1"/>
        <v>，3522466</v>
      </c>
      <c r="I30" t="str">
        <f>VLOOKUP(A30,HOP!A:U,21,0)</f>
        <v>直连</v>
      </c>
    </row>
    <row r="31" ht="14.25" hidden="1" customHeight="1" spans="1:9">
      <c r="A31" s="6" t="s">
        <v>315</v>
      </c>
      <c r="B31" s="7" t="s">
        <v>124</v>
      </c>
      <c r="C31" s="7" t="s">
        <v>321</v>
      </c>
      <c r="D31" s="3">
        <v>4422</v>
      </c>
      <c r="E31" t="str">
        <f>VLOOKUP(A31,HOP!A:L,12,0)</f>
        <v>4422.00</v>
      </c>
      <c r="F31" t="str">
        <f>VLOOKUP(A31,HOP!A:C,3,0)</f>
        <v>3283996</v>
      </c>
      <c r="G31">
        <f t="shared" si="0"/>
        <v>0</v>
      </c>
      <c r="H31" t="str">
        <f t="shared" si="1"/>
        <v>，3283996</v>
      </c>
      <c r="I31" t="str">
        <f>VLOOKUP(A31,HOP!A:U,21,0)</f>
        <v>直采</v>
      </c>
    </row>
    <row r="32" ht="14.25" hidden="1" customHeight="1" spans="1:9">
      <c r="A32" s="6" t="s">
        <v>325</v>
      </c>
      <c r="B32" s="7" t="s">
        <v>244</v>
      </c>
      <c r="C32" s="7" t="s">
        <v>321</v>
      </c>
      <c r="D32" s="3">
        <v>980</v>
      </c>
      <c r="E32" t="str">
        <f>VLOOKUP(A32,HOP!A:L,12,0)</f>
        <v>980.00</v>
      </c>
      <c r="F32" t="str">
        <f>VLOOKUP(A32,HOP!A:C,3,0)</f>
        <v>3537576</v>
      </c>
      <c r="G32">
        <f t="shared" si="0"/>
        <v>0</v>
      </c>
      <c r="H32" t="str">
        <f t="shared" si="1"/>
        <v>，3537576</v>
      </c>
      <c r="I32" t="str">
        <f>VLOOKUP(A32,HOP!A:U,21,0)</f>
        <v>直采</v>
      </c>
    </row>
    <row r="33" ht="14.25" hidden="1" customHeight="1" spans="1:9">
      <c r="A33" s="6" t="s">
        <v>334</v>
      </c>
      <c r="B33" s="7" t="s">
        <v>124</v>
      </c>
      <c r="C33" s="7" t="s">
        <v>321</v>
      </c>
      <c r="D33" s="3">
        <v>1839</v>
      </c>
      <c r="E33" t="str">
        <f>VLOOKUP(A33,HOP!A:L,12,0)</f>
        <v>1839.00</v>
      </c>
      <c r="F33" t="str">
        <f>VLOOKUP(A33,HOP!A:C,3,0)</f>
        <v>3551744</v>
      </c>
      <c r="G33">
        <f t="shared" si="0"/>
        <v>0</v>
      </c>
      <c r="H33" t="str">
        <f t="shared" si="1"/>
        <v>，3551744</v>
      </c>
      <c r="I33" t="str">
        <f>VLOOKUP(A33,HOP!A:U,21,0)</f>
        <v>直采</v>
      </c>
    </row>
    <row r="34" ht="14.25" hidden="1" customHeight="1" spans="1:9">
      <c r="A34" s="6" t="s">
        <v>343</v>
      </c>
      <c r="B34" s="7" t="s">
        <v>195</v>
      </c>
      <c r="C34" s="7" t="s">
        <v>321</v>
      </c>
      <c r="D34" s="3">
        <v>1611.74</v>
      </c>
      <c r="E34" t="str">
        <f>VLOOKUP(A34,HOP!A:L,12,0)</f>
        <v>1611.74</v>
      </c>
      <c r="F34" t="str">
        <f>VLOOKUP(A34,HOP!A:C,3,0)</f>
        <v>3524620</v>
      </c>
      <c r="G34">
        <f t="shared" si="0"/>
        <v>0</v>
      </c>
      <c r="H34" t="str">
        <f t="shared" si="1"/>
        <v>，3524620</v>
      </c>
      <c r="I34" t="str">
        <f>VLOOKUP(A34,HOP!A:U,21,0)</f>
        <v>直连</v>
      </c>
    </row>
    <row r="35" ht="14.25" hidden="1" customHeight="1" spans="1:9">
      <c r="A35" s="6" t="s">
        <v>352</v>
      </c>
      <c r="B35" s="7" t="s">
        <v>355</v>
      </c>
      <c r="C35" s="7" t="s">
        <v>356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6" t="s">
        <v>360</v>
      </c>
      <c r="B36" s="7" t="s">
        <v>244</v>
      </c>
      <c r="C36" s="7" t="s">
        <v>174</v>
      </c>
      <c r="D36" s="3">
        <v>2721.2</v>
      </c>
      <c r="E36" t="str">
        <f>VLOOKUP(A36,HOP!A:L,12,0)</f>
        <v>2721.20</v>
      </c>
      <c r="F36" t="str">
        <f>VLOOKUP(A36,HOP!A:C,3,0)</f>
        <v>3533129</v>
      </c>
      <c r="G36">
        <f t="shared" si="0"/>
        <v>0</v>
      </c>
      <c r="H36" t="str">
        <f t="shared" si="1"/>
        <v>，3533129</v>
      </c>
      <c r="I36" t="str">
        <f>VLOOKUP(A36,HOP!A:U,21,0)</f>
        <v>直连</v>
      </c>
    </row>
    <row r="37" ht="14.25" hidden="1" customHeight="1" spans="1:9">
      <c r="A37" s="6" t="s">
        <v>369</v>
      </c>
      <c r="B37" s="7" t="s">
        <v>244</v>
      </c>
      <c r="C37" s="7" t="s">
        <v>174</v>
      </c>
      <c r="D37" s="3">
        <v>2042.8</v>
      </c>
      <c r="E37" t="str">
        <f>VLOOKUP(A37,HOP!A:L,12,0)</f>
        <v>2042.80</v>
      </c>
      <c r="F37" t="str">
        <f>VLOOKUP(A37,HOP!A:C,3,0)</f>
        <v>3530809</v>
      </c>
      <c r="G37">
        <f t="shared" si="0"/>
        <v>0</v>
      </c>
      <c r="H37" t="str">
        <f t="shared" si="1"/>
        <v>，3530809</v>
      </c>
      <c r="I37" t="str">
        <f>VLOOKUP(A37,HOP!A:U,21,0)</f>
        <v>直连</v>
      </c>
    </row>
    <row r="38" ht="14.25" hidden="1" customHeight="1" spans="1:9">
      <c r="A38" s="6" t="s">
        <v>379</v>
      </c>
      <c r="B38" s="7" t="s">
        <v>244</v>
      </c>
      <c r="C38" s="7" t="s">
        <v>174</v>
      </c>
      <c r="D38" s="3">
        <v>538.94</v>
      </c>
      <c r="E38" t="str">
        <f>VLOOKUP(A38,HOP!A:L,12,0)</f>
        <v>538.94</v>
      </c>
      <c r="F38" t="str">
        <f>VLOOKUP(A38,HOP!A:C,3,0)</f>
        <v>3545075</v>
      </c>
      <c r="G38">
        <f t="shared" si="0"/>
        <v>0</v>
      </c>
      <c r="H38" t="str">
        <f t="shared" si="1"/>
        <v>，3545075</v>
      </c>
      <c r="I38" t="str">
        <f>VLOOKUP(A38,HOP!A:U,21,0)</f>
        <v>直连</v>
      </c>
    </row>
    <row r="39" ht="14.25" hidden="1" customHeight="1" spans="1:9">
      <c r="A39" s="6" t="s">
        <v>387</v>
      </c>
      <c r="B39" s="7" t="s">
        <v>195</v>
      </c>
      <c r="C39" s="7" t="s">
        <v>174</v>
      </c>
      <c r="D39" s="3">
        <v>2996.7</v>
      </c>
      <c r="E39" t="str">
        <f>VLOOKUP(A39,HOP!A:L,12,0)</f>
        <v>2996.70</v>
      </c>
      <c r="F39" t="str">
        <f>VLOOKUP(A39,HOP!A:C,3,0)</f>
        <v>3539476</v>
      </c>
      <c r="G39">
        <f t="shared" si="0"/>
        <v>0</v>
      </c>
      <c r="H39" t="str">
        <f t="shared" si="1"/>
        <v>，3539476</v>
      </c>
      <c r="I39" t="str">
        <f>VLOOKUP(A39,HOP!A:U,21,0)</f>
        <v>直连</v>
      </c>
    </row>
    <row r="40" ht="14.25" hidden="1" customHeight="1" spans="1:9">
      <c r="A40" s="6" t="s">
        <v>393</v>
      </c>
      <c r="B40" s="7" t="s">
        <v>321</v>
      </c>
      <c r="C40" s="7" t="s">
        <v>174</v>
      </c>
      <c r="D40" s="3">
        <v>2031</v>
      </c>
      <c r="E40" t="str">
        <f>VLOOKUP(A40,HOP!A:L,12,0)</f>
        <v>2031.00</v>
      </c>
      <c r="F40" t="str">
        <f>VLOOKUP(A40,HOP!A:C,3,0)</f>
        <v>3493052</v>
      </c>
      <c r="G40">
        <f t="shared" si="0"/>
        <v>0</v>
      </c>
      <c r="H40" t="str">
        <f t="shared" si="1"/>
        <v>，3493052</v>
      </c>
      <c r="I40" t="str">
        <f>VLOOKUP(A40,HOP!A:U,21,0)</f>
        <v>直采</v>
      </c>
    </row>
    <row r="41" ht="14.25" customHeight="1" spans="1:10">
      <c r="A41" s="6" t="s">
        <v>399</v>
      </c>
      <c r="B41" s="7" t="s">
        <v>405</v>
      </c>
      <c r="C41" s="7" t="s">
        <v>406</v>
      </c>
      <c r="D41" s="3">
        <v>660.68</v>
      </c>
      <c r="E41">
        <v>700</v>
      </c>
      <c r="F41">
        <v>3443385</v>
      </c>
      <c r="G41">
        <f t="shared" si="0"/>
        <v>-39.3200000000001</v>
      </c>
      <c r="H41" t="str">
        <f t="shared" si="1"/>
        <v>，3443385</v>
      </c>
      <c r="I41" t="e">
        <f>VLOOKUP(A41,HOP!A:U,21,0)</f>
        <v>#N/A</v>
      </c>
      <c r="J41" s="5" t="s">
        <v>451</v>
      </c>
    </row>
    <row r="42" ht="14.25" hidden="1" customHeight="1" spans="1:9">
      <c r="A42" s="6" t="s">
        <v>414</v>
      </c>
      <c r="B42" s="7" t="s">
        <v>174</v>
      </c>
      <c r="C42" s="7" t="s">
        <v>175</v>
      </c>
      <c r="D42" s="3">
        <v>1422</v>
      </c>
      <c r="E42" t="str">
        <f>VLOOKUP(A42,HOP!A:L,12,0)</f>
        <v>1422.00</v>
      </c>
      <c r="F42" t="str">
        <f>VLOOKUP(A42,HOP!A:C,3,0)</f>
        <v>3454707</v>
      </c>
      <c r="G42">
        <f t="shared" si="0"/>
        <v>0</v>
      </c>
      <c r="H42" t="str">
        <f t="shared" si="1"/>
        <v>，3454707</v>
      </c>
      <c r="I42" t="str">
        <f>VLOOKUP(A42,HOP!A:U,21,0)</f>
        <v>直连</v>
      </c>
    </row>
    <row r="43" ht="14.25" hidden="1" customHeight="1" spans="1:9">
      <c r="A43" s="6" t="s">
        <v>424</v>
      </c>
      <c r="B43" s="7" t="s">
        <v>174</v>
      </c>
      <c r="C43" s="7" t="s">
        <v>175</v>
      </c>
      <c r="D43" s="3">
        <v>750</v>
      </c>
      <c r="E43" t="str">
        <f>VLOOKUP(A43,HOP!A:L,12,0)</f>
        <v>750.00</v>
      </c>
      <c r="F43" t="str">
        <f>VLOOKUP(A43,HOP!A:C,3,0)</f>
        <v>3468482</v>
      </c>
      <c r="G43">
        <f t="shared" si="0"/>
        <v>0</v>
      </c>
      <c r="H43" t="str">
        <f t="shared" si="1"/>
        <v>，3468482</v>
      </c>
      <c r="I43" t="str">
        <f>VLOOKUP(A43,HOP!A:U,21,0)</f>
        <v>直连</v>
      </c>
    </row>
    <row r="44" ht="14.25" hidden="1" customHeight="1" spans="1:9">
      <c r="A44" s="6" t="s">
        <v>433</v>
      </c>
      <c r="B44" s="7" t="s">
        <v>174</v>
      </c>
      <c r="C44" s="7" t="s">
        <v>175</v>
      </c>
      <c r="D44" s="3">
        <v>2870</v>
      </c>
      <c r="E44" t="str">
        <f>VLOOKUP(A44,HOP!A:L,12,0)</f>
        <v>2870.00</v>
      </c>
      <c r="F44" t="str">
        <f>VLOOKUP(A44,HOP!A:C,3,0)</f>
        <v>3521598</v>
      </c>
      <c r="G44">
        <f t="shared" si="0"/>
        <v>0</v>
      </c>
      <c r="H44" t="str">
        <f t="shared" si="1"/>
        <v>，3521598</v>
      </c>
      <c r="I44" t="str">
        <f>VLOOKUP(A44,HOP!A:U,21,0)</f>
        <v>直采</v>
      </c>
    </row>
    <row r="46" spans="4:4">
      <c r="D46" s="3">
        <f>SUM(D2:D45)</f>
        <v>108480.37</v>
      </c>
    </row>
    <row r="48" ht="14.25" spans="4:4">
      <c r="D48" s="8" t="s">
        <v>23</v>
      </c>
    </row>
    <row r="51" spans="1:3">
      <c r="A51" t="s">
        <v>452</v>
      </c>
      <c r="C51">
        <v>37362.68</v>
      </c>
    </row>
    <row r="52" spans="1:3">
      <c r="A52" t="s">
        <v>453</v>
      </c>
      <c r="C52">
        <v>71117.69</v>
      </c>
    </row>
    <row r="53" spans="1:3">
      <c r="A53" s="5" t="s">
        <v>454</v>
      </c>
      <c r="C53">
        <f>SUBTOTAL(9,C51:C52)</f>
        <v>108480.37</v>
      </c>
    </row>
  </sheetData>
  <autoFilter ref="A1:I44">
    <filterColumn colId="3">
      <filters>
        <filter val="1,167.00"/>
        <filter val="5,238.00"/>
        <filter val="1,422.00"/>
        <filter val="1,431.00"/>
        <filter val="1,531.00"/>
        <filter val="1,580.00"/>
        <filter val="1,831.00"/>
        <filter val="1,839.00"/>
        <filter val="3,860.60"/>
        <filter val="538.94"/>
        <filter val="211.97"/>
        <filter val="3,543.28"/>
        <filter val="4,422.00"/>
        <filter val="2,721.20"/>
        <filter val="795.61"/>
        <filter val="1,611.74"/>
        <filter val="7,086.56"/>
        <filter val="1,455.36"/>
        <filter val="3,987.96"/>
        <filter val="660.68"/>
        <filter val="4,084.48"/>
        <filter val="3,107.00"/>
        <filter val="3,740.00"/>
        <filter val="2,996.70"/>
        <filter val="499.32"/>
        <filter val="3,856.42"/>
        <filter val="158.00"/>
        <filter val="440.00"/>
        <filter val="750.00"/>
        <filter val="806.00"/>
        <filter val="980.00"/>
        <filter val="2,031.00"/>
        <filter val="2,042.80"/>
        <filter val="16,056.00"/>
        <filter val="4,087.60"/>
        <filter val="2,870.00"/>
        <filter val="4,713.21"/>
        <filter val="923.06"/>
      </filters>
    </filterColumn>
    <filterColumn colId="6">
      <filters>
        <filter val="0.01"/>
        <filter val="-0.01"/>
        <filter val="-39.32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455</v>
      </c>
      <c r="B1" s="2" t="s">
        <v>456</v>
      </c>
      <c r="C1" s="2" t="s">
        <v>457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458</v>
      </c>
      <c r="I1" s="2" t="s">
        <v>459</v>
      </c>
      <c r="J1" s="2" t="s">
        <v>460</v>
      </c>
      <c r="K1" s="2" t="s">
        <v>461</v>
      </c>
      <c r="L1" s="2" t="s">
        <v>462</v>
      </c>
      <c r="M1" s="2" t="s">
        <v>463</v>
      </c>
      <c r="N1" s="2" t="s">
        <v>464</v>
      </c>
      <c r="O1" s="2" t="s">
        <v>465</v>
      </c>
      <c r="P1" s="2" t="s">
        <v>466</v>
      </c>
      <c r="Q1" s="2" t="s">
        <v>467</v>
      </c>
      <c r="R1" s="2" t="s">
        <v>468</v>
      </c>
      <c r="S1" s="2" t="s">
        <v>469</v>
      </c>
      <c r="T1" s="2" t="s">
        <v>470</v>
      </c>
      <c r="U1" s="2" t="s">
        <v>471</v>
      </c>
      <c r="V1" s="2" t="s">
        <v>472</v>
      </c>
    </row>
    <row r="2" s="1" customFormat="1" spans="1:22">
      <c r="A2" s="1" t="s">
        <v>207</v>
      </c>
      <c r="B2" s="1" t="s">
        <v>81</v>
      </c>
      <c r="C2" s="1" t="s">
        <v>208</v>
      </c>
      <c r="D2" s="1" t="s">
        <v>210</v>
      </c>
      <c r="E2" s="1" t="s">
        <v>473</v>
      </c>
      <c r="F2" s="1" t="s">
        <v>81</v>
      </c>
      <c r="G2" s="1" t="s">
        <v>195</v>
      </c>
      <c r="H2" s="1" t="s">
        <v>474</v>
      </c>
      <c r="I2" s="1" t="s">
        <v>475</v>
      </c>
      <c r="J2" s="1" t="s">
        <v>476</v>
      </c>
      <c r="K2" s="1" t="s">
        <v>475</v>
      </c>
      <c r="L2" s="1" t="s">
        <v>475</v>
      </c>
      <c r="M2" s="1" t="s">
        <v>477</v>
      </c>
      <c r="N2" s="1" t="s">
        <v>477</v>
      </c>
      <c r="O2" s="1" t="s">
        <v>478</v>
      </c>
      <c r="P2" s="1" t="s">
        <v>479</v>
      </c>
      <c r="Q2" s="1" t="s">
        <v>480</v>
      </c>
      <c r="R2" s="1" t="s">
        <v>481</v>
      </c>
      <c r="S2" s="1" t="s">
        <v>73</v>
      </c>
      <c r="T2" s="1" t="s">
        <v>482</v>
      </c>
      <c r="U2" s="1" t="s">
        <v>483</v>
      </c>
      <c r="V2" s="1" t="s">
        <v>484</v>
      </c>
    </row>
    <row r="3" s="1" customFormat="1" spans="1:22">
      <c r="A3" s="1" t="s">
        <v>334</v>
      </c>
      <c r="B3" s="1" t="s">
        <v>103</v>
      </c>
      <c r="C3" s="1" t="s">
        <v>335</v>
      </c>
      <c r="D3" s="1" t="s">
        <v>337</v>
      </c>
      <c r="E3" s="1" t="s">
        <v>485</v>
      </c>
      <c r="F3" s="1" t="s">
        <v>124</v>
      </c>
      <c r="G3" s="1" t="s">
        <v>321</v>
      </c>
      <c r="H3" s="1" t="s">
        <v>474</v>
      </c>
      <c r="I3" s="1" t="s">
        <v>486</v>
      </c>
      <c r="J3" s="1" t="s">
        <v>476</v>
      </c>
      <c r="K3" s="1" t="s">
        <v>486</v>
      </c>
      <c r="L3" s="1" t="s">
        <v>486</v>
      </c>
      <c r="M3" s="1" t="s">
        <v>477</v>
      </c>
      <c r="N3" s="1" t="s">
        <v>477</v>
      </c>
      <c r="O3" s="1" t="s">
        <v>478</v>
      </c>
      <c r="P3" s="1" t="s">
        <v>479</v>
      </c>
      <c r="Q3" s="1" t="s">
        <v>480</v>
      </c>
      <c r="R3" s="1" t="s">
        <v>487</v>
      </c>
      <c r="S3" s="1" t="s">
        <v>73</v>
      </c>
      <c r="T3" s="1" t="s">
        <v>482</v>
      </c>
      <c r="U3" s="1" t="s">
        <v>488</v>
      </c>
      <c r="V3" s="1" t="s">
        <v>484</v>
      </c>
    </row>
    <row r="4" s="1" customFormat="1" spans="1:22">
      <c r="A4" s="1" t="s">
        <v>154</v>
      </c>
      <c r="B4" s="1" t="s">
        <v>103</v>
      </c>
      <c r="C4" s="1" t="s">
        <v>155</v>
      </c>
      <c r="D4" s="1" t="s">
        <v>157</v>
      </c>
      <c r="E4" s="1" t="s">
        <v>489</v>
      </c>
      <c r="F4" s="1" t="s">
        <v>81</v>
      </c>
      <c r="G4" s="1" t="s">
        <v>124</v>
      </c>
      <c r="H4" s="1" t="s">
        <v>474</v>
      </c>
      <c r="I4" s="1" t="s">
        <v>490</v>
      </c>
      <c r="J4" s="1" t="s">
        <v>476</v>
      </c>
      <c r="K4" s="1" t="s">
        <v>490</v>
      </c>
      <c r="L4" s="1" t="s">
        <v>490</v>
      </c>
      <c r="M4" s="1" t="s">
        <v>477</v>
      </c>
      <c r="N4" s="1" t="s">
        <v>477</v>
      </c>
      <c r="O4" s="1" t="s">
        <v>478</v>
      </c>
      <c r="P4" s="1" t="s">
        <v>479</v>
      </c>
      <c r="Q4" s="1" t="s">
        <v>480</v>
      </c>
      <c r="R4" s="1" t="s">
        <v>491</v>
      </c>
      <c r="S4" s="1" t="s">
        <v>73</v>
      </c>
      <c r="T4" s="1" t="s">
        <v>482</v>
      </c>
      <c r="U4" s="1" t="s">
        <v>488</v>
      </c>
      <c r="V4" s="1" t="s">
        <v>492</v>
      </c>
    </row>
    <row r="5" s="1" customFormat="1" spans="1:22">
      <c r="A5" s="1" t="s">
        <v>108</v>
      </c>
      <c r="B5" s="1" t="s">
        <v>113</v>
      </c>
      <c r="C5" s="1" t="s">
        <v>109</v>
      </c>
      <c r="D5" s="1" t="s">
        <v>111</v>
      </c>
      <c r="E5" s="1" t="s">
        <v>493</v>
      </c>
      <c r="F5" s="1" t="s">
        <v>103</v>
      </c>
      <c r="G5" s="1" t="s">
        <v>81</v>
      </c>
      <c r="H5" s="1" t="s">
        <v>474</v>
      </c>
      <c r="I5" s="1" t="s">
        <v>494</v>
      </c>
      <c r="J5" s="1" t="s">
        <v>476</v>
      </c>
      <c r="K5" s="1" t="s">
        <v>494</v>
      </c>
      <c r="L5" s="1" t="s">
        <v>494</v>
      </c>
      <c r="M5" s="1" t="s">
        <v>477</v>
      </c>
      <c r="N5" s="1" t="s">
        <v>477</v>
      </c>
      <c r="O5" s="1" t="s">
        <v>478</v>
      </c>
      <c r="P5" s="1" t="s">
        <v>479</v>
      </c>
      <c r="Q5" s="1" t="s">
        <v>480</v>
      </c>
      <c r="R5" s="1" t="s">
        <v>495</v>
      </c>
      <c r="S5" s="1" t="s">
        <v>73</v>
      </c>
      <c r="T5" s="1" t="s">
        <v>482</v>
      </c>
      <c r="U5" s="1" t="s">
        <v>483</v>
      </c>
      <c r="V5" s="1" t="s">
        <v>496</v>
      </c>
    </row>
    <row r="6" s="1" customFormat="1" spans="1:22">
      <c r="A6" s="1" t="s">
        <v>379</v>
      </c>
      <c r="B6" s="1" t="s">
        <v>113</v>
      </c>
      <c r="C6" s="1" t="s">
        <v>380</v>
      </c>
      <c r="D6" s="1" t="s">
        <v>382</v>
      </c>
      <c r="E6" s="1" t="s">
        <v>497</v>
      </c>
      <c r="F6" s="1" t="s">
        <v>244</v>
      </c>
      <c r="G6" s="1" t="s">
        <v>174</v>
      </c>
      <c r="H6" s="1" t="s">
        <v>474</v>
      </c>
      <c r="I6" s="1" t="s">
        <v>498</v>
      </c>
      <c r="J6" s="1" t="s">
        <v>476</v>
      </c>
      <c r="K6" s="1" t="s">
        <v>498</v>
      </c>
      <c r="L6" s="1" t="s">
        <v>498</v>
      </c>
      <c r="M6" s="1" t="s">
        <v>477</v>
      </c>
      <c r="N6" s="1" t="s">
        <v>477</v>
      </c>
      <c r="O6" s="1" t="s">
        <v>478</v>
      </c>
      <c r="P6" s="1" t="s">
        <v>479</v>
      </c>
      <c r="Q6" s="1" t="s">
        <v>480</v>
      </c>
      <c r="R6" s="1" t="s">
        <v>499</v>
      </c>
      <c r="S6" s="1" t="s">
        <v>73</v>
      </c>
      <c r="T6" s="1" t="s">
        <v>482</v>
      </c>
      <c r="U6" s="1" t="s">
        <v>483</v>
      </c>
      <c r="V6" s="1" t="s">
        <v>484</v>
      </c>
    </row>
    <row r="7" s="1" customFormat="1" spans="1:22">
      <c r="A7" s="1" t="s">
        <v>87</v>
      </c>
      <c r="B7" s="1" t="s">
        <v>92</v>
      </c>
      <c r="C7" s="1" t="s">
        <v>88</v>
      </c>
      <c r="D7" s="1" t="s">
        <v>500</v>
      </c>
      <c r="E7" s="1" t="s">
        <v>501</v>
      </c>
      <c r="F7" s="1" t="s">
        <v>92</v>
      </c>
      <c r="G7" s="1" t="s">
        <v>81</v>
      </c>
      <c r="H7" s="1" t="s">
        <v>474</v>
      </c>
      <c r="I7" s="1" t="s">
        <v>502</v>
      </c>
      <c r="J7" s="1" t="s">
        <v>476</v>
      </c>
      <c r="K7" s="1" t="s">
        <v>502</v>
      </c>
      <c r="L7" s="1" t="s">
        <v>502</v>
      </c>
      <c r="M7" s="1" t="s">
        <v>477</v>
      </c>
      <c r="N7" s="1" t="s">
        <v>477</v>
      </c>
      <c r="O7" s="1" t="s">
        <v>478</v>
      </c>
      <c r="P7" s="1" t="s">
        <v>479</v>
      </c>
      <c r="Q7" s="1" t="s">
        <v>480</v>
      </c>
      <c r="R7" s="1" t="s">
        <v>503</v>
      </c>
      <c r="S7" s="1" t="s">
        <v>73</v>
      </c>
      <c r="T7" s="1" t="s">
        <v>482</v>
      </c>
      <c r="U7" s="1" t="s">
        <v>483</v>
      </c>
      <c r="V7" s="1" t="s">
        <v>484</v>
      </c>
    </row>
    <row r="8" s="1" customFormat="1" spans="1:22">
      <c r="A8" s="1" t="s">
        <v>292</v>
      </c>
      <c r="B8" s="1" t="s">
        <v>92</v>
      </c>
      <c r="C8" s="1" t="s">
        <v>293</v>
      </c>
      <c r="D8" s="1" t="s">
        <v>100</v>
      </c>
      <c r="E8" s="1" t="s">
        <v>504</v>
      </c>
      <c r="F8" s="1" t="s">
        <v>124</v>
      </c>
      <c r="G8" s="1" t="s">
        <v>244</v>
      </c>
      <c r="H8" s="1" t="s">
        <v>474</v>
      </c>
      <c r="I8" s="1" t="s">
        <v>505</v>
      </c>
      <c r="J8" s="1" t="s">
        <v>476</v>
      </c>
      <c r="K8" s="1" t="s">
        <v>505</v>
      </c>
      <c r="L8" s="1" t="s">
        <v>505</v>
      </c>
      <c r="M8" s="1" t="s">
        <v>477</v>
      </c>
      <c r="N8" s="1" t="s">
        <v>477</v>
      </c>
      <c r="O8" s="1" t="s">
        <v>478</v>
      </c>
      <c r="P8" s="1" t="s">
        <v>479</v>
      </c>
      <c r="Q8" s="1" t="s">
        <v>480</v>
      </c>
      <c r="R8" s="1" t="s">
        <v>506</v>
      </c>
      <c r="S8" s="1" t="s">
        <v>73</v>
      </c>
      <c r="T8" s="1" t="s">
        <v>482</v>
      </c>
      <c r="U8" s="1" t="s">
        <v>483</v>
      </c>
      <c r="V8" s="1" t="s">
        <v>507</v>
      </c>
    </row>
    <row r="9" s="1" customFormat="1" spans="1:22">
      <c r="A9" s="1" t="s">
        <v>222</v>
      </c>
      <c r="B9" s="1" t="s">
        <v>92</v>
      </c>
      <c r="C9" s="1" t="s">
        <v>223</v>
      </c>
      <c r="D9" s="1" t="s">
        <v>100</v>
      </c>
      <c r="E9" s="1" t="s">
        <v>508</v>
      </c>
      <c r="F9" s="1" t="s">
        <v>81</v>
      </c>
      <c r="G9" s="1" t="s">
        <v>195</v>
      </c>
      <c r="H9" s="1" t="s">
        <v>474</v>
      </c>
      <c r="I9" s="1" t="s">
        <v>509</v>
      </c>
      <c r="J9" s="1" t="s">
        <v>476</v>
      </c>
      <c r="K9" s="1" t="s">
        <v>509</v>
      </c>
      <c r="L9" s="1" t="s">
        <v>509</v>
      </c>
      <c r="M9" s="1" t="s">
        <v>477</v>
      </c>
      <c r="N9" s="1" t="s">
        <v>477</v>
      </c>
      <c r="O9" s="1" t="s">
        <v>478</v>
      </c>
      <c r="P9" s="1" t="s">
        <v>479</v>
      </c>
      <c r="Q9" s="1" t="s">
        <v>480</v>
      </c>
      <c r="R9" s="1" t="s">
        <v>510</v>
      </c>
      <c r="S9" s="1" t="s">
        <v>73</v>
      </c>
      <c r="T9" s="1" t="s">
        <v>482</v>
      </c>
      <c r="U9" s="1" t="s">
        <v>483</v>
      </c>
      <c r="V9" s="1" t="s">
        <v>507</v>
      </c>
    </row>
    <row r="10" s="1" customFormat="1" spans="1:22">
      <c r="A10" s="1" t="s">
        <v>387</v>
      </c>
      <c r="B10" s="1" t="s">
        <v>303</v>
      </c>
      <c r="C10" s="1" t="s">
        <v>388</v>
      </c>
      <c r="D10" s="1" t="s">
        <v>372</v>
      </c>
      <c r="E10" s="1" t="s">
        <v>511</v>
      </c>
      <c r="F10" s="1" t="s">
        <v>195</v>
      </c>
      <c r="G10" s="1" t="s">
        <v>174</v>
      </c>
      <c r="H10" s="1" t="s">
        <v>474</v>
      </c>
      <c r="I10" s="1" t="s">
        <v>512</v>
      </c>
      <c r="J10" s="1" t="s">
        <v>476</v>
      </c>
      <c r="K10" s="1" t="s">
        <v>512</v>
      </c>
      <c r="L10" s="1" t="s">
        <v>512</v>
      </c>
      <c r="M10" s="1" t="s">
        <v>477</v>
      </c>
      <c r="N10" s="1" t="s">
        <v>477</v>
      </c>
      <c r="O10" s="1" t="s">
        <v>478</v>
      </c>
      <c r="P10" s="1" t="s">
        <v>479</v>
      </c>
      <c r="Q10" s="1" t="s">
        <v>480</v>
      </c>
      <c r="R10" s="1" t="s">
        <v>513</v>
      </c>
      <c r="S10" s="1" t="s">
        <v>73</v>
      </c>
      <c r="T10" s="1" t="s">
        <v>482</v>
      </c>
      <c r="U10" s="1" t="s">
        <v>483</v>
      </c>
      <c r="V10" s="1" t="s">
        <v>507</v>
      </c>
    </row>
    <row r="11" s="1" customFormat="1" spans="1:22">
      <c r="A11" s="1" t="s">
        <v>298</v>
      </c>
      <c r="B11" s="1" t="s">
        <v>303</v>
      </c>
      <c r="C11" s="1" t="s">
        <v>299</v>
      </c>
      <c r="D11" s="1" t="s">
        <v>301</v>
      </c>
      <c r="E11" s="1" t="s">
        <v>514</v>
      </c>
      <c r="F11" s="1" t="s">
        <v>195</v>
      </c>
      <c r="G11" s="1" t="s">
        <v>244</v>
      </c>
      <c r="H11" s="1" t="s">
        <v>474</v>
      </c>
      <c r="I11" s="1" t="s">
        <v>515</v>
      </c>
      <c r="J11" s="1" t="s">
        <v>476</v>
      </c>
      <c r="K11" s="1" t="s">
        <v>515</v>
      </c>
      <c r="L11" s="1" t="s">
        <v>515</v>
      </c>
      <c r="M11" s="1" t="s">
        <v>477</v>
      </c>
      <c r="N11" s="1" t="s">
        <v>477</v>
      </c>
      <c r="O11" s="1" t="s">
        <v>478</v>
      </c>
      <c r="P11" s="1" t="s">
        <v>479</v>
      </c>
      <c r="Q11" s="1" t="s">
        <v>480</v>
      </c>
      <c r="R11" s="1" t="s">
        <v>516</v>
      </c>
      <c r="S11" s="1" t="s">
        <v>73</v>
      </c>
      <c r="T11" s="1" t="s">
        <v>482</v>
      </c>
      <c r="U11" s="1" t="s">
        <v>483</v>
      </c>
      <c r="V11" s="1" t="s">
        <v>507</v>
      </c>
    </row>
    <row r="12" s="1" customFormat="1" spans="1:22">
      <c r="A12" s="1" t="s">
        <v>325</v>
      </c>
      <c r="B12" s="1" t="s">
        <v>303</v>
      </c>
      <c r="C12" s="1" t="s">
        <v>326</v>
      </c>
      <c r="D12" s="1" t="s">
        <v>517</v>
      </c>
      <c r="E12" s="1" t="s">
        <v>518</v>
      </c>
      <c r="F12" s="1" t="s">
        <v>244</v>
      </c>
      <c r="G12" s="1" t="s">
        <v>321</v>
      </c>
      <c r="H12" s="1" t="s">
        <v>474</v>
      </c>
      <c r="I12" s="1" t="s">
        <v>519</v>
      </c>
      <c r="J12" s="1" t="s">
        <v>476</v>
      </c>
      <c r="K12" s="1" t="s">
        <v>519</v>
      </c>
      <c r="L12" s="1" t="s">
        <v>519</v>
      </c>
      <c r="M12" s="1" t="s">
        <v>477</v>
      </c>
      <c r="N12" s="1" t="s">
        <v>477</v>
      </c>
      <c r="O12" s="1" t="s">
        <v>478</v>
      </c>
      <c r="P12" s="1" t="s">
        <v>479</v>
      </c>
      <c r="Q12" s="1" t="s">
        <v>480</v>
      </c>
      <c r="R12" s="1" t="s">
        <v>520</v>
      </c>
      <c r="S12" s="1" t="s">
        <v>73</v>
      </c>
      <c r="T12" s="1" t="s">
        <v>482</v>
      </c>
      <c r="U12" s="1" t="s">
        <v>488</v>
      </c>
      <c r="V12" s="1" t="s">
        <v>484</v>
      </c>
    </row>
    <row r="13" s="1" customFormat="1" spans="1:22">
      <c r="A13" s="1" t="s">
        <v>289</v>
      </c>
      <c r="B13" s="1" t="s">
        <v>80</v>
      </c>
      <c r="C13" s="1" t="s">
        <v>290</v>
      </c>
      <c r="D13" s="1" t="s">
        <v>100</v>
      </c>
      <c r="E13" s="1" t="s">
        <v>521</v>
      </c>
      <c r="F13" s="1" t="s">
        <v>124</v>
      </c>
      <c r="G13" s="1" t="s">
        <v>244</v>
      </c>
      <c r="H13" s="1" t="s">
        <v>474</v>
      </c>
      <c r="I13" s="1" t="s">
        <v>522</v>
      </c>
      <c r="J13" s="1" t="s">
        <v>476</v>
      </c>
      <c r="K13" s="1" t="s">
        <v>522</v>
      </c>
      <c r="L13" s="1" t="s">
        <v>522</v>
      </c>
      <c r="M13" s="1" t="s">
        <v>477</v>
      </c>
      <c r="N13" s="1" t="s">
        <v>477</v>
      </c>
      <c r="O13" s="1" t="s">
        <v>478</v>
      </c>
      <c r="P13" s="1" t="s">
        <v>479</v>
      </c>
      <c r="Q13" s="1" t="s">
        <v>480</v>
      </c>
      <c r="R13" s="1" t="s">
        <v>523</v>
      </c>
      <c r="S13" s="1" t="s">
        <v>73</v>
      </c>
      <c r="T13" s="1" t="s">
        <v>482</v>
      </c>
      <c r="U13" s="1" t="s">
        <v>483</v>
      </c>
      <c r="V13" s="1" t="s">
        <v>507</v>
      </c>
    </row>
    <row r="14" s="1" customFormat="1" spans="1:22">
      <c r="A14" s="1" t="s">
        <v>216</v>
      </c>
      <c r="B14" s="1" t="s">
        <v>80</v>
      </c>
      <c r="C14" s="1" t="s">
        <v>217</v>
      </c>
      <c r="D14" s="1" t="s">
        <v>100</v>
      </c>
      <c r="E14" s="1" t="s">
        <v>524</v>
      </c>
      <c r="F14" s="1" t="s">
        <v>81</v>
      </c>
      <c r="G14" s="1" t="s">
        <v>195</v>
      </c>
      <c r="H14" s="1" t="s">
        <v>474</v>
      </c>
      <c r="I14" s="1" t="s">
        <v>525</v>
      </c>
      <c r="J14" s="1" t="s">
        <v>476</v>
      </c>
      <c r="K14" s="1" t="s">
        <v>525</v>
      </c>
      <c r="L14" s="1" t="s">
        <v>525</v>
      </c>
      <c r="M14" s="1" t="s">
        <v>477</v>
      </c>
      <c r="N14" s="1" t="s">
        <v>477</v>
      </c>
      <c r="O14" s="1" t="s">
        <v>478</v>
      </c>
      <c r="P14" s="1" t="s">
        <v>479</v>
      </c>
      <c r="Q14" s="1" t="s">
        <v>480</v>
      </c>
      <c r="R14" s="1" t="s">
        <v>526</v>
      </c>
      <c r="S14" s="1" t="s">
        <v>73</v>
      </c>
      <c r="T14" s="1" t="s">
        <v>482</v>
      </c>
      <c r="U14" s="1" t="s">
        <v>483</v>
      </c>
      <c r="V14" s="1" t="s">
        <v>507</v>
      </c>
    </row>
    <row r="15" s="1" customFormat="1" spans="1:22">
      <c r="A15" s="1" t="s">
        <v>163</v>
      </c>
      <c r="B15" s="1" t="s">
        <v>80</v>
      </c>
      <c r="C15" s="1" t="s">
        <v>164</v>
      </c>
      <c r="D15" s="1" t="s">
        <v>166</v>
      </c>
      <c r="E15" s="1" t="s">
        <v>527</v>
      </c>
      <c r="F15" s="1" t="s">
        <v>92</v>
      </c>
      <c r="G15" s="1" t="s">
        <v>124</v>
      </c>
      <c r="H15" s="1" t="s">
        <v>474</v>
      </c>
      <c r="I15" s="1" t="s">
        <v>528</v>
      </c>
      <c r="J15" s="1" t="s">
        <v>476</v>
      </c>
      <c r="K15" s="1" t="s">
        <v>528</v>
      </c>
      <c r="L15" s="1" t="s">
        <v>528</v>
      </c>
      <c r="M15" s="1" t="s">
        <v>477</v>
      </c>
      <c r="N15" s="1" t="s">
        <v>477</v>
      </c>
      <c r="O15" s="1" t="s">
        <v>478</v>
      </c>
      <c r="P15" s="1" t="s">
        <v>479</v>
      </c>
      <c r="Q15" s="1" t="s">
        <v>480</v>
      </c>
      <c r="R15" s="1" t="s">
        <v>529</v>
      </c>
      <c r="S15" s="1" t="s">
        <v>73</v>
      </c>
      <c r="T15" s="1" t="s">
        <v>482</v>
      </c>
      <c r="U15" s="1" t="s">
        <v>483</v>
      </c>
      <c r="V15" s="1" t="s">
        <v>530</v>
      </c>
    </row>
    <row r="16" s="1" customFormat="1" spans="1:22">
      <c r="A16" s="1" t="s">
        <v>360</v>
      </c>
      <c r="B16" s="1" t="s">
        <v>80</v>
      </c>
      <c r="C16" s="1" t="s">
        <v>361</v>
      </c>
      <c r="D16" s="1" t="s">
        <v>363</v>
      </c>
      <c r="E16" s="1" t="s">
        <v>531</v>
      </c>
      <c r="F16" s="1" t="s">
        <v>244</v>
      </c>
      <c r="G16" s="1" t="s">
        <v>174</v>
      </c>
      <c r="H16" s="1" t="s">
        <v>474</v>
      </c>
      <c r="I16" s="1" t="s">
        <v>532</v>
      </c>
      <c r="J16" s="1" t="s">
        <v>476</v>
      </c>
      <c r="K16" s="1" t="s">
        <v>532</v>
      </c>
      <c r="L16" s="1" t="s">
        <v>532</v>
      </c>
      <c r="M16" s="1" t="s">
        <v>477</v>
      </c>
      <c r="N16" s="1" t="s">
        <v>477</v>
      </c>
      <c r="O16" s="1" t="s">
        <v>478</v>
      </c>
      <c r="P16" s="1" t="s">
        <v>479</v>
      </c>
      <c r="Q16" s="1" t="s">
        <v>480</v>
      </c>
      <c r="R16" s="1" t="s">
        <v>533</v>
      </c>
      <c r="S16" s="1" t="s">
        <v>73</v>
      </c>
      <c r="T16" s="1" t="s">
        <v>482</v>
      </c>
      <c r="U16" s="1" t="s">
        <v>483</v>
      </c>
      <c r="V16" s="1" t="s">
        <v>507</v>
      </c>
    </row>
    <row r="17" s="1" customFormat="1" spans="1:22">
      <c r="A17" s="1" t="s">
        <v>259</v>
      </c>
      <c r="B17" s="1" t="s">
        <v>80</v>
      </c>
      <c r="C17" s="1" t="s">
        <v>260</v>
      </c>
      <c r="D17" s="1" t="s">
        <v>100</v>
      </c>
      <c r="E17" s="1" t="s">
        <v>534</v>
      </c>
      <c r="F17" s="1" t="s">
        <v>124</v>
      </c>
      <c r="G17" s="1" t="s">
        <v>244</v>
      </c>
      <c r="H17" s="1" t="s">
        <v>474</v>
      </c>
      <c r="I17" s="1" t="s">
        <v>522</v>
      </c>
      <c r="J17" s="1" t="s">
        <v>476</v>
      </c>
      <c r="K17" s="1" t="s">
        <v>522</v>
      </c>
      <c r="L17" s="1" t="s">
        <v>522</v>
      </c>
      <c r="M17" s="1" t="s">
        <v>477</v>
      </c>
      <c r="N17" s="1" t="s">
        <v>477</v>
      </c>
      <c r="O17" s="1" t="s">
        <v>478</v>
      </c>
      <c r="P17" s="1" t="s">
        <v>479</v>
      </c>
      <c r="Q17" s="1" t="s">
        <v>480</v>
      </c>
      <c r="R17" s="1" t="s">
        <v>535</v>
      </c>
      <c r="S17" s="1" t="s">
        <v>73</v>
      </c>
      <c r="T17" s="1" t="s">
        <v>482</v>
      </c>
      <c r="U17" s="1" t="s">
        <v>483</v>
      </c>
      <c r="V17" s="1" t="s">
        <v>507</v>
      </c>
    </row>
    <row r="18" s="1" customFormat="1" spans="1:22">
      <c r="A18" s="1" t="s">
        <v>369</v>
      </c>
      <c r="B18" s="1" t="s">
        <v>374</v>
      </c>
      <c r="C18" s="1" t="s">
        <v>370</v>
      </c>
      <c r="D18" s="1" t="s">
        <v>372</v>
      </c>
      <c r="E18" s="1" t="s">
        <v>536</v>
      </c>
      <c r="F18" s="1" t="s">
        <v>244</v>
      </c>
      <c r="G18" s="1" t="s">
        <v>174</v>
      </c>
      <c r="H18" s="1" t="s">
        <v>474</v>
      </c>
      <c r="I18" s="1" t="s">
        <v>537</v>
      </c>
      <c r="J18" s="1" t="s">
        <v>476</v>
      </c>
      <c r="K18" s="1" t="s">
        <v>537</v>
      </c>
      <c r="L18" s="1" t="s">
        <v>537</v>
      </c>
      <c r="M18" s="1" t="s">
        <v>477</v>
      </c>
      <c r="N18" s="1" t="s">
        <v>477</v>
      </c>
      <c r="O18" s="1" t="s">
        <v>478</v>
      </c>
      <c r="P18" s="1" t="s">
        <v>479</v>
      </c>
      <c r="Q18" s="1" t="s">
        <v>480</v>
      </c>
      <c r="R18" s="1" t="s">
        <v>538</v>
      </c>
      <c r="S18" s="1" t="s">
        <v>73</v>
      </c>
      <c r="T18" s="1" t="s">
        <v>482</v>
      </c>
      <c r="U18" s="1" t="s">
        <v>483</v>
      </c>
      <c r="V18" s="1" t="s">
        <v>507</v>
      </c>
    </row>
    <row r="19" s="1" customFormat="1" spans="1:22">
      <c r="A19" s="1" t="s">
        <v>286</v>
      </c>
      <c r="B19" s="1" t="s">
        <v>181</v>
      </c>
      <c r="C19" s="1" t="s">
        <v>287</v>
      </c>
      <c r="D19" s="1" t="s">
        <v>100</v>
      </c>
      <c r="E19" s="1" t="s">
        <v>539</v>
      </c>
      <c r="F19" s="1" t="s">
        <v>124</v>
      </c>
      <c r="G19" s="1" t="s">
        <v>244</v>
      </c>
      <c r="H19" s="1" t="s">
        <v>474</v>
      </c>
      <c r="I19" s="1" t="s">
        <v>540</v>
      </c>
      <c r="J19" s="1" t="s">
        <v>476</v>
      </c>
      <c r="K19" s="1" t="s">
        <v>540</v>
      </c>
      <c r="L19" s="1" t="s">
        <v>540</v>
      </c>
      <c r="M19" s="1" t="s">
        <v>477</v>
      </c>
      <c r="N19" s="1" t="s">
        <v>477</v>
      </c>
      <c r="O19" s="1" t="s">
        <v>478</v>
      </c>
      <c r="P19" s="1" t="s">
        <v>479</v>
      </c>
      <c r="Q19" s="1" t="s">
        <v>480</v>
      </c>
      <c r="R19" s="1" t="s">
        <v>541</v>
      </c>
      <c r="S19" s="1" t="s">
        <v>73</v>
      </c>
      <c r="T19" s="1" t="s">
        <v>482</v>
      </c>
      <c r="U19" s="1" t="s">
        <v>483</v>
      </c>
      <c r="V19" s="1" t="s">
        <v>507</v>
      </c>
    </row>
    <row r="20" s="1" customFormat="1" spans="1:22">
      <c r="A20" s="1" t="s">
        <v>343</v>
      </c>
      <c r="B20" s="1" t="s">
        <v>181</v>
      </c>
      <c r="C20" s="1" t="s">
        <v>344</v>
      </c>
      <c r="D20" s="1" t="s">
        <v>346</v>
      </c>
      <c r="E20" s="1" t="s">
        <v>542</v>
      </c>
      <c r="F20" s="1" t="s">
        <v>195</v>
      </c>
      <c r="G20" s="1" t="s">
        <v>321</v>
      </c>
      <c r="H20" s="1" t="s">
        <v>474</v>
      </c>
      <c r="I20" s="1" t="s">
        <v>543</v>
      </c>
      <c r="J20" s="1" t="s">
        <v>476</v>
      </c>
      <c r="K20" s="1" t="s">
        <v>543</v>
      </c>
      <c r="L20" s="1" t="s">
        <v>543</v>
      </c>
      <c r="M20" s="1" t="s">
        <v>477</v>
      </c>
      <c r="N20" s="1" t="s">
        <v>477</v>
      </c>
      <c r="O20" s="1" t="s">
        <v>478</v>
      </c>
      <c r="P20" s="1" t="s">
        <v>479</v>
      </c>
      <c r="Q20" s="1" t="s">
        <v>480</v>
      </c>
      <c r="R20" s="1" t="s">
        <v>544</v>
      </c>
      <c r="S20" s="1" t="s">
        <v>73</v>
      </c>
      <c r="T20" s="1" t="s">
        <v>482</v>
      </c>
      <c r="U20" s="1" t="s">
        <v>483</v>
      </c>
      <c r="V20" s="1" t="s">
        <v>507</v>
      </c>
    </row>
    <row r="21" s="1" customFormat="1" spans="1:22">
      <c r="A21" s="1" t="s">
        <v>308</v>
      </c>
      <c r="B21" s="1" t="s">
        <v>311</v>
      </c>
      <c r="C21" s="1" t="s">
        <v>309</v>
      </c>
      <c r="D21" s="1" t="s">
        <v>100</v>
      </c>
      <c r="E21" s="1" t="s">
        <v>545</v>
      </c>
      <c r="F21" s="1" t="s">
        <v>124</v>
      </c>
      <c r="G21" s="1" t="s">
        <v>244</v>
      </c>
      <c r="H21" s="1" t="s">
        <v>474</v>
      </c>
      <c r="I21" s="1" t="s">
        <v>546</v>
      </c>
      <c r="J21" s="1" t="s">
        <v>476</v>
      </c>
      <c r="K21" s="1" t="s">
        <v>546</v>
      </c>
      <c r="L21" s="1" t="s">
        <v>546</v>
      </c>
      <c r="M21" s="1" t="s">
        <v>477</v>
      </c>
      <c r="N21" s="1" t="s">
        <v>477</v>
      </c>
      <c r="O21" s="1" t="s">
        <v>478</v>
      </c>
      <c r="P21" s="1" t="s">
        <v>479</v>
      </c>
      <c r="Q21" s="1" t="s">
        <v>480</v>
      </c>
      <c r="R21" s="1" t="s">
        <v>547</v>
      </c>
      <c r="S21" s="1" t="s">
        <v>73</v>
      </c>
      <c r="T21" s="1" t="s">
        <v>482</v>
      </c>
      <c r="U21" s="1" t="s">
        <v>483</v>
      </c>
      <c r="V21" s="1" t="s">
        <v>507</v>
      </c>
    </row>
    <row r="22" s="1" customFormat="1" spans="1:22">
      <c r="A22" s="1" t="s">
        <v>433</v>
      </c>
      <c r="B22" s="1" t="s">
        <v>311</v>
      </c>
      <c r="C22" s="1" t="s">
        <v>434</v>
      </c>
      <c r="D22" s="1" t="s">
        <v>100</v>
      </c>
      <c r="E22" s="1" t="s">
        <v>548</v>
      </c>
      <c r="F22" s="1" t="s">
        <v>174</v>
      </c>
      <c r="G22" s="1" t="s">
        <v>175</v>
      </c>
      <c r="H22" s="1" t="s">
        <v>474</v>
      </c>
      <c r="I22" s="1" t="s">
        <v>549</v>
      </c>
      <c r="J22" s="1" t="s">
        <v>476</v>
      </c>
      <c r="K22" s="1" t="s">
        <v>549</v>
      </c>
      <c r="L22" s="1" t="s">
        <v>549</v>
      </c>
      <c r="M22" s="1" t="s">
        <v>477</v>
      </c>
      <c r="N22" s="1" t="s">
        <v>477</v>
      </c>
      <c r="O22" s="1" t="s">
        <v>478</v>
      </c>
      <c r="P22" s="1" t="s">
        <v>479</v>
      </c>
      <c r="Q22" s="1" t="s">
        <v>480</v>
      </c>
      <c r="R22" s="1" t="s">
        <v>550</v>
      </c>
      <c r="S22" s="1" t="s">
        <v>73</v>
      </c>
      <c r="T22" s="1" t="s">
        <v>482</v>
      </c>
      <c r="U22" s="1" t="s">
        <v>488</v>
      </c>
      <c r="V22" s="1" t="s">
        <v>507</v>
      </c>
    </row>
    <row r="23" s="1" customFormat="1" spans="1:22">
      <c r="A23" s="1" t="s">
        <v>265</v>
      </c>
      <c r="B23" s="1" t="s">
        <v>141</v>
      </c>
      <c r="C23" s="1" t="s">
        <v>266</v>
      </c>
      <c r="D23" s="1" t="s">
        <v>100</v>
      </c>
      <c r="E23" s="1" t="s">
        <v>551</v>
      </c>
      <c r="F23" s="1" t="s">
        <v>124</v>
      </c>
      <c r="G23" s="1" t="s">
        <v>244</v>
      </c>
      <c r="H23" s="1" t="s">
        <v>474</v>
      </c>
      <c r="I23" s="1" t="s">
        <v>540</v>
      </c>
      <c r="J23" s="1" t="s">
        <v>476</v>
      </c>
      <c r="K23" s="1" t="s">
        <v>540</v>
      </c>
      <c r="L23" s="1" t="s">
        <v>540</v>
      </c>
      <c r="M23" s="1" t="s">
        <v>477</v>
      </c>
      <c r="N23" s="1" t="s">
        <v>477</v>
      </c>
      <c r="O23" s="1" t="s">
        <v>478</v>
      </c>
      <c r="P23" s="1" t="s">
        <v>479</v>
      </c>
      <c r="Q23" s="1" t="s">
        <v>480</v>
      </c>
      <c r="R23" s="1" t="s">
        <v>552</v>
      </c>
      <c r="S23" s="1" t="s">
        <v>73</v>
      </c>
      <c r="T23" s="1" t="s">
        <v>482</v>
      </c>
      <c r="U23" s="1" t="s">
        <v>483</v>
      </c>
      <c r="V23" s="1" t="s">
        <v>507</v>
      </c>
    </row>
    <row r="24" s="1" customFormat="1" spans="1:22">
      <c r="A24" s="1" t="s">
        <v>136</v>
      </c>
      <c r="B24" s="1" t="s">
        <v>141</v>
      </c>
      <c r="C24" s="1" t="s">
        <v>137</v>
      </c>
      <c r="D24" s="1" t="s">
        <v>139</v>
      </c>
      <c r="E24" s="1" t="s">
        <v>553</v>
      </c>
      <c r="F24" s="1" t="s">
        <v>103</v>
      </c>
      <c r="G24" s="1" t="s">
        <v>124</v>
      </c>
      <c r="H24" s="1" t="s">
        <v>474</v>
      </c>
      <c r="I24" s="1" t="s">
        <v>554</v>
      </c>
      <c r="J24" s="1" t="s">
        <v>476</v>
      </c>
      <c r="K24" s="1" t="s">
        <v>554</v>
      </c>
      <c r="L24" s="1" t="s">
        <v>554</v>
      </c>
      <c r="M24" s="1" t="s">
        <v>477</v>
      </c>
      <c r="N24" s="1" t="s">
        <v>477</v>
      </c>
      <c r="O24" s="1" t="s">
        <v>478</v>
      </c>
      <c r="P24" s="1" t="s">
        <v>479</v>
      </c>
      <c r="Q24" s="1" t="s">
        <v>480</v>
      </c>
      <c r="R24" s="1" t="s">
        <v>555</v>
      </c>
      <c r="S24" s="1" t="s">
        <v>73</v>
      </c>
      <c r="T24" s="1" t="s">
        <v>482</v>
      </c>
      <c r="U24" s="1" t="s">
        <v>483</v>
      </c>
      <c r="V24" s="1" t="s">
        <v>507</v>
      </c>
    </row>
    <row r="25" s="1" customFormat="1" spans="1:22">
      <c r="A25" s="1" t="s">
        <v>146</v>
      </c>
      <c r="B25" s="1" t="s">
        <v>149</v>
      </c>
      <c r="C25" s="1" t="s">
        <v>147</v>
      </c>
      <c r="D25" s="1" t="s">
        <v>100</v>
      </c>
      <c r="E25" s="1" t="s">
        <v>556</v>
      </c>
      <c r="F25" s="1" t="s">
        <v>103</v>
      </c>
      <c r="G25" s="1" t="s">
        <v>124</v>
      </c>
      <c r="H25" s="1" t="s">
        <v>474</v>
      </c>
      <c r="I25" s="1" t="s">
        <v>557</v>
      </c>
      <c r="J25" s="1" t="s">
        <v>476</v>
      </c>
      <c r="K25" s="1" t="s">
        <v>557</v>
      </c>
      <c r="L25" s="1" t="s">
        <v>557</v>
      </c>
      <c r="M25" s="1" t="s">
        <v>477</v>
      </c>
      <c r="N25" s="1" t="s">
        <v>477</v>
      </c>
      <c r="O25" s="1" t="s">
        <v>478</v>
      </c>
      <c r="P25" s="1" t="s">
        <v>479</v>
      </c>
      <c r="Q25" s="1" t="s">
        <v>480</v>
      </c>
      <c r="R25" s="1" t="s">
        <v>558</v>
      </c>
      <c r="S25" s="1" t="s">
        <v>73</v>
      </c>
      <c r="T25" s="1" t="s">
        <v>482</v>
      </c>
      <c r="U25" s="1" t="s">
        <v>483</v>
      </c>
      <c r="V25" s="1" t="s">
        <v>507</v>
      </c>
    </row>
    <row r="26" s="1" customFormat="1" spans="1:22">
      <c r="A26" s="1" t="s">
        <v>200</v>
      </c>
      <c r="B26" s="1" t="s">
        <v>203</v>
      </c>
      <c r="C26" s="1" t="s">
        <v>201</v>
      </c>
      <c r="D26" s="1" t="s">
        <v>100</v>
      </c>
      <c r="E26" s="1" t="s">
        <v>559</v>
      </c>
      <c r="F26" s="1" t="s">
        <v>124</v>
      </c>
      <c r="G26" s="1" t="s">
        <v>195</v>
      </c>
      <c r="H26" s="1" t="s">
        <v>474</v>
      </c>
      <c r="I26" s="1" t="s">
        <v>560</v>
      </c>
      <c r="J26" s="1" t="s">
        <v>476</v>
      </c>
      <c r="K26" s="1" t="s">
        <v>560</v>
      </c>
      <c r="L26" s="1" t="s">
        <v>560</v>
      </c>
      <c r="M26" s="1" t="s">
        <v>477</v>
      </c>
      <c r="N26" s="1" t="s">
        <v>477</v>
      </c>
      <c r="O26" s="1" t="s">
        <v>478</v>
      </c>
      <c r="P26" s="1" t="s">
        <v>479</v>
      </c>
      <c r="Q26" s="1" t="s">
        <v>480</v>
      </c>
      <c r="R26" s="1" t="s">
        <v>561</v>
      </c>
      <c r="S26" s="1" t="s">
        <v>73</v>
      </c>
      <c r="T26" s="1" t="s">
        <v>482</v>
      </c>
      <c r="U26" s="1" t="s">
        <v>488</v>
      </c>
      <c r="V26" s="1" t="s">
        <v>507</v>
      </c>
    </row>
    <row r="27" s="1" customFormat="1" spans="1:22">
      <c r="A27" s="1" t="s">
        <v>393</v>
      </c>
      <c r="B27" s="1" t="s">
        <v>132</v>
      </c>
      <c r="C27" s="1" t="s">
        <v>394</v>
      </c>
      <c r="D27" s="1" t="s">
        <v>100</v>
      </c>
      <c r="E27" s="1" t="s">
        <v>562</v>
      </c>
      <c r="F27" s="1" t="s">
        <v>321</v>
      </c>
      <c r="G27" s="1" t="s">
        <v>174</v>
      </c>
      <c r="H27" s="1" t="s">
        <v>474</v>
      </c>
      <c r="I27" s="1" t="s">
        <v>563</v>
      </c>
      <c r="J27" s="1" t="s">
        <v>476</v>
      </c>
      <c r="K27" s="1" t="s">
        <v>563</v>
      </c>
      <c r="L27" s="1" t="s">
        <v>563</v>
      </c>
      <c r="M27" s="1" t="s">
        <v>477</v>
      </c>
      <c r="N27" s="1" t="s">
        <v>477</v>
      </c>
      <c r="O27" s="1" t="s">
        <v>478</v>
      </c>
      <c r="P27" s="1" t="s">
        <v>479</v>
      </c>
      <c r="Q27" s="1" t="s">
        <v>480</v>
      </c>
      <c r="R27" s="1" t="s">
        <v>564</v>
      </c>
      <c r="S27" s="1" t="s">
        <v>73</v>
      </c>
      <c r="T27" s="1" t="s">
        <v>482</v>
      </c>
      <c r="U27" s="1" t="s">
        <v>488</v>
      </c>
      <c r="V27" s="1" t="s">
        <v>507</v>
      </c>
    </row>
    <row r="28" s="1" customFormat="1" spans="1:22">
      <c r="A28" s="1" t="s">
        <v>271</v>
      </c>
      <c r="B28" s="1" t="s">
        <v>132</v>
      </c>
      <c r="C28" s="1" t="s">
        <v>272</v>
      </c>
      <c r="D28" s="1" t="s">
        <v>100</v>
      </c>
      <c r="E28" s="1" t="s">
        <v>565</v>
      </c>
      <c r="F28" s="1" t="s">
        <v>195</v>
      </c>
      <c r="G28" s="1" t="s">
        <v>244</v>
      </c>
      <c r="H28" s="1" t="s">
        <v>474</v>
      </c>
      <c r="I28" s="1" t="s">
        <v>566</v>
      </c>
      <c r="J28" s="1" t="s">
        <v>476</v>
      </c>
      <c r="K28" s="1" t="s">
        <v>566</v>
      </c>
      <c r="L28" s="1" t="s">
        <v>566</v>
      </c>
      <c r="M28" s="1" t="s">
        <v>477</v>
      </c>
      <c r="N28" s="1" t="s">
        <v>477</v>
      </c>
      <c r="O28" s="1" t="s">
        <v>478</v>
      </c>
      <c r="P28" s="1" t="s">
        <v>479</v>
      </c>
      <c r="Q28" s="1" t="s">
        <v>480</v>
      </c>
      <c r="R28" s="1" t="s">
        <v>567</v>
      </c>
      <c r="S28" s="1" t="s">
        <v>73</v>
      </c>
      <c r="T28" s="1" t="s">
        <v>482</v>
      </c>
      <c r="U28" s="1" t="s">
        <v>488</v>
      </c>
      <c r="V28" s="1" t="s">
        <v>507</v>
      </c>
    </row>
    <row r="29" s="1" customFormat="1" spans="1:22">
      <c r="A29" s="1" t="s">
        <v>129</v>
      </c>
      <c r="B29" s="1" t="s">
        <v>132</v>
      </c>
      <c r="C29" s="1" t="s">
        <v>130</v>
      </c>
      <c r="D29" s="1" t="s">
        <v>100</v>
      </c>
      <c r="E29" s="1" t="s">
        <v>568</v>
      </c>
      <c r="F29" s="1" t="s">
        <v>81</v>
      </c>
      <c r="G29" s="1" t="s">
        <v>124</v>
      </c>
      <c r="H29" s="1" t="s">
        <v>474</v>
      </c>
      <c r="I29" s="1" t="s">
        <v>569</v>
      </c>
      <c r="J29" s="1" t="s">
        <v>476</v>
      </c>
      <c r="K29" s="1" t="s">
        <v>569</v>
      </c>
      <c r="L29" s="1" t="s">
        <v>569</v>
      </c>
      <c r="M29" s="1" t="s">
        <v>477</v>
      </c>
      <c r="N29" s="1" t="s">
        <v>477</v>
      </c>
      <c r="O29" s="1" t="s">
        <v>478</v>
      </c>
      <c r="P29" s="1" t="s">
        <v>479</v>
      </c>
      <c r="Q29" s="1" t="s">
        <v>480</v>
      </c>
      <c r="R29" s="1" t="s">
        <v>570</v>
      </c>
      <c r="S29" s="1" t="s">
        <v>73</v>
      </c>
      <c r="T29" s="1" t="s">
        <v>482</v>
      </c>
      <c r="U29" s="1" t="s">
        <v>488</v>
      </c>
      <c r="V29" s="1" t="s">
        <v>507</v>
      </c>
    </row>
    <row r="30" s="1" customFormat="1" spans="1:22">
      <c r="A30" s="1" t="s">
        <v>97</v>
      </c>
      <c r="B30" s="1" t="s">
        <v>102</v>
      </c>
      <c r="C30" s="1" t="s">
        <v>98</v>
      </c>
      <c r="D30" s="1" t="s">
        <v>100</v>
      </c>
      <c r="E30" s="1" t="s">
        <v>571</v>
      </c>
      <c r="F30" s="1" t="s">
        <v>103</v>
      </c>
      <c r="G30" s="1" t="s">
        <v>81</v>
      </c>
      <c r="H30" s="1" t="s">
        <v>474</v>
      </c>
      <c r="I30" s="1" t="s">
        <v>572</v>
      </c>
      <c r="J30" s="1" t="s">
        <v>476</v>
      </c>
      <c r="K30" s="1" t="s">
        <v>572</v>
      </c>
      <c r="L30" s="1" t="s">
        <v>572</v>
      </c>
      <c r="M30" s="1" t="s">
        <v>477</v>
      </c>
      <c r="N30" s="1" t="s">
        <v>477</v>
      </c>
      <c r="O30" s="1" t="s">
        <v>478</v>
      </c>
      <c r="P30" s="1" t="s">
        <v>479</v>
      </c>
      <c r="Q30" s="1" t="s">
        <v>480</v>
      </c>
      <c r="R30" s="1" t="s">
        <v>573</v>
      </c>
      <c r="S30" s="1" t="s">
        <v>73</v>
      </c>
      <c r="T30" s="1" t="s">
        <v>482</v>
      </c>
      <c r="U30" s="1" t="s">
        <v>488</v>
      </c>
      <c r="V30" s="1" t="s">
        <v>507</v>
      </c>
    </row>
    <row r="31" s="1" customFormat="1" spans="1:22">
      <c r="A31" s="1" t="s">
        <v>70</v>
      </c>
      <c r="B31" s="1" t="s">
        <v>79</v>
      </c>
      <c r="C31" s="1" t="s">
        <v>71</v>
      </c>
      <c r="D31" s="1" t="s">
        <v>76</v>
      </c>
      <c r="E31" s="1" t="s">
        <v>574</v>
      </c>
      <c r="F31" s="1" t="s">
        <v>80</v>
      </c>
      <c r="G31" s="1" t="s">
        <v>81</v>
      </c>
      <c r="H31" s="1" t="s">
        <v>474</v>
      </c>
      <c r="I31" s="1" t="s">
        <v>575</v>
      </c>
      <c r="J31" s="1" t="s">
        <v>476</v>
      </c>
      <c r="K31" s="1" t="s">
        <v>575</v>
      </c>
      <c r="L31" s="1" t="s">
        <v>575</v>
      </c>
      <c r="M31" s="1" t="s">
        <v>477</v>
      </c>
      <c r="N31" s="1" t="s">
        <v>477</v>
      </c>
      <c r="O31" s="1" t="s">
        <v>478</v>
      </c>
      <c r="P31" s="1" t="s">
        <v>479</v>
      </c>
      <c r="Q31" s="1" t="s">
        <v>480</v>
      </c>
      <c r="R31" s="1" t="s">
        <v>576</v>
      </c>
      <c r="S31" s="1" t="s">
        <v>73</v>
      </c>
      <c r="T31" s="1" t="s">
        <v>482</v>
      </c>
      <c r="U31" s="1" t="s">
        <v>483</v>
      </c>
      <c r="V31" s="1" t="s">
        <v>577</v>
      </c>
    </row>
    <row r="32" s="1" customFormat="1" spans="1:22">
      <c r="A32" s="1" t="s">
        <v>189</v>
      </c>
      <c r="B32" s="1" t="s">
        <v>194</v>
      </c>
      <c r="C32" s="1" t="s">
        <v>190</v>
      </c>
      <c r="D32" s="1" t="s">
        <v>578</v>
      </c>
      <c r="E32" s="1" t="s">
        <v>579</v>
      </c>
      <c r="F32" s="1" t="s">
        <v>81</v>
      </c>
      <c r="G32" s="1" t="s">
        <v>195</v>
      </c>
      <c r="H32" s="1" t="s">
        <v>474</v>
      </c>
      <c r="I32" s="1" t="s">
        <v>580</v>
      </c>
      <c r="J32" s="1" t="s">
        <v>476</v>
      </c>
      <c r="K32" s="1" t="s">
        <v>580</v>
      </c>
      <c r="L32" s="1" t="s">
        <v>580</v>
      </c>
      <c r="M32" s="1" t="s">
        <v>477</v>
      </c>
      <c r="N32" s="1" t="s">
        <v>477</v>
      </c>
      <c r="O32" s="1" t="s">
        <v>478</v>
      </c>
      <c r="P32" s="1" t="s">
        <v>479</v>
      </c>
      <c r="Q32" s="1" t="s">
        <v>480</v>
      </c>
      <c r="R32" s="1" t="s">
        <v>581</v>
      </c>
      <c r="S32" s="1" t="s">
        <v>73</v>
      </c>
      <c r="T32" s="1" t="s">
        <v>482</v>
      </c>
      <c r="U32" s="1" t="s">
        <v>488</v>
      </c>
      <c r="V32" s="1" t="s">
        <v>582</v>
      </c>
    </row>
    <row r="33" s="1" customFormat="1" spans="1:22">
      <c r="A33" s="1" t="s">
        <v>424</v>
      </c>
      <c r="B33" s="1" t="s">
        <v>429</v>
      </c>
      <c r="C33" s="1" t="s">
        <v>425</v>
      </c>
      <c r="D33" s="1" t="s">
        <v>427</v>
      </c>
      <c r="E33" s="1" t="s">
        <v>583</v>
      </c>
      <c r="F33" s="1" t="s">
        <v>174</v>
      </c>
      <c r="G33" s="1" t="s">
        <v>175</v>
      </c>
      <c r="H33" s="1" t="s">
        <v>474</v>
      </c>
      <c r="I33" s="1" t="s">
        <v>584</v>
      </c>
      <c r="J33" s="1" t="s">
        <v>476</v>
      </c>
      <c r="K33" s="1" t="s">
        <v>584</v>
      </c>
      <c r="L33" s="1" t="s">
        <v>584</v>
      </c>
      <c r="M33" s="1" t="s">
        <v>477</v>
      </c>
      <c r="N33" s="1" t="s">
        <v>477</v>
      </c>
      <c r="O33" s="1" t="s">
        <v>478</v>
      </c>
      <c r="P33" s="1" t="s">
        <v>479</v>
      </c>
      <c r="Q33" s="1" t="s">
        <v>480</v>
      </c>
      <c r="R33" s="1" t="s">
        <v>585</v>
      </c>
      <c r="S33" s="1" t="s">
        <v>73</v>
      </c>
      <c r="T33" s="1" t="s">
        <v>482</v>
      </c>
      <c r="U33" s="1" t="s">
        <v>483</v>
      </c>
      <c r="V33" s="1" t="s">
        <v>507</v>
      </c>
    </row>
    <row r="34" s="1" customFormat="1" spans="1:22">
      <c r="A34" s="1" t="s">
        <v>118</v>
      </c>
      <c r="B34" s="1" t="s">
        <v>123</v>
      </c>
      <c r="C34" s="1" t="s">
        <v>119</v>
      </c>
      <c r="D34" s="1" t="s">
        <v>121</v>
      </c>
      <c r="E34" s="1" t="s">
        <v>586</v>
      </c>
      <c r="F34" s="1" t="s">
        <v>103</v>
      </c>
      <c r="G34" s="1" t="s">
        <v>124</v>
      </c>
      <c r="H34" s="1" t="s">
        <v>474</v>
      </c>
      <c r="I34" s="1" t="s">
        <v>587</v>
      </c>
      <c r="J34" s="1" t="s">
        <v>476</v>
      </c>
      <c r="K34" s="1" t="s">
        <v>587</v>
      </c>
      <c r="L34" s="1" t="s">
        <v>587</v>
      </c>
      <c r="M34" s="1" t="s">
        <v>477</v>
      </c>
      <c r="N34" s="1" t="s">
        <v>477</v>
      </c>
      <c r="O34" s="1" t="s">
        <v>478</v>
      </c>
      <c r="P34" s="1" t="s">
        <v>479</v>
      </c>
      <c r="Q34" s="1" t="s">
        <v>480</v>
      </c>
      <c r="R34" s="1" t="s">
        <v>588</v>
      </c>
      <c r="S34" s="1" t="s">
        <v>73</v>
      </c>
      <c r="T34" s="1" t="s">
        <v>482</v>
      </c>
      <c r="U34" s="1" t="s">
        <v>483</v>
      </c>
      <c r="V34" s="1" t="s">
        <v>507</v>
      </c>
    </row>
    <row r="35" s="1" customFormat="1" spans="1:22">
      <c r="A35" s="1" t="s">
        <v>414</v>
      </c>
      <c r="B35" s="1" t="s">
        <v>419</v>
      </c>
      <c r="C35" s="1" t="s">
        <v>415</v>
      </c>
      <c r="D35" s="1" t="s">
        <v>589</v>
      </c>
      <c r="E35" s="1" t="s">
        <v>590</v>
      </c>
      <c r="F35" s="1" t="s">
        <v>174</v>
      </c>
      <c r="G35" s="1" t="s">
        <v>175</v>
      </c>
      <c r="H35" s="1" t="s">
        <v>474</v>
      </c>
      <c r="I35" s="1" t="s">
        <v>591</v>
      </c>
      <c r="J35" s="1" t="s">
        <v>476</v>
      </c>
      <c r="K35" s="1" t="s">
        <v>591</v>
      </c>
      <c r="L35" s="1" t="s">
        <v>591</v>
      </c>
      <c r="M35" s="1" t="s">
        <v>477</v>
      </c>
      <c r="N35" s="1" t="s">
        <v>477</v>
      </c>
      <c r="O35" s="1" t="s">
        <v>478</v>
      </c>
      <c r="P35" s="1" t="s">
        <v>479</v>
      </c>
      <c r="Q35" s="1" t="s">
        <v>480</v>
      </c>
      <c r="R35" s="1" t="s">
        <v>592</v>
      </c>
      <c r="S35" s="1" t="s">
        <v>73</v>
      </c>
      <c r="T35" s="1" t="s">
        <v>482</v>
      </c>
      <c r="U35" s="1" t="s">
        <v>483</v>
      </c>
      <c r="V35" s="1" t="s">
        <v>507</v>
      </c>
    </row>
    <row r="36" s="1" customFormat="1" spans="1:22">
      <c r="A36" s="1" t="s">
        <v>238</v>
      </c>
      <c r="B36" s="1" t="s">
        <v>243</v>
      </c>
      <c r="C36" s="1" t="s">
        <v>239</v>
      </c>
      <c r="D36" s="1" t="s">
        <v>241</v>
      </c>
      <c r="E36" s="1" t="s">
        <v>593</v>
      </c>
      <c r="F36" s="1" t="s">
        <v>124</v>
      </c>
      <c r="G36" s="1" t="s">
        <v>244</v>
      </c>
      <c r="H36" s="1" t="s">
        <v>474</v>
      </c>
      <c r="I36" s="1" t="s">
        <v>594</v>
      </c>
      <c r="J36" s="1" t="s">
        <v>476</v>
      </c>
      <c r="K36" s="1" t="s">
        <v>594</v>
      </c>
      <c r="L36" s="1" t="s">
        <v>594</v>
      </c>
      <c r="M36" s="1" t="s">
        <v>477</v>
      </c>
      <c r="N36" s="1" t="s">
        <v>477</v>
      </c>
      <c r="O36" s="1" t="s">
        <v>478</v>
      </c>
      <c r="P36" s="1" t="s">
        <v>479</v>
      </c>
      <c r="Q36" s="1" t="s">
        <v>480</v>
      </c>
      <c r="R36" s="1" t="s">
        <v>595</v>
      </c>
      <c r="S36" s="1" t="s">
        <v>73</v>
      </c>
      <c r="T36" s="1" t="s">
        <v>482</v>
      </c>
      <c r="U36" s="1" t="s">
        <v>488</v>
      </c>
      <c r="V36" s="1" t="s">
        <v>596</v>
      </c>
    </row>
    <row r="37" s="1" customFormat="1" spans="1:22">
      <c r="A37" s="1" t="s">
        <v>277</v>
      </c>
      <c r="B37" s="1" t="s">
        <v>282</v>
      </c>
      <c r="C37" s="1" t="s">
        <v>278</v>
      </c>
      <c r="D37" s="1" t="s">
        <v>280</v>
      </c>
      <c r="E37" s="1" t="s">
        <v>597</v>
      </c>
      <c r="F37" s="1" t="s">
        <v>124</v>
      </c>
      <c r="G37" s="1" t="s">
        <v>244</v>
      </c>
      <c r="H37" s="1" t="s">
        <v>474</v>
      </c>
      <c r="I37" s="1" t="s">
        <v>598</v>
      </c>
      <c r="J37" s="1" t="s">
        <v>476</v>
      </c>
      <c r="K37" s="1" t="s">
        <v>598</v>
      </c>
      <c r="L37" s="1" t="s">
        <v>598</v>
      </c>
      <c r="M37" s="1" t="s">
        <v>477</v>
      </c>
      <c r="N37" s="1" t="s">
        <v>477</v>
      </c>
      <c r="O37" s="1" t="s">
        <v>478</v>
      </c>
      <c r="P37" s="1" t="s">
        <v>479</v>
      </c>
      <c r="Q37" s="1" t="s">
        <v>480</v>
      </c>
      <c r="R37" s="1" t="s">
        <v>599</v>
      </c>
      <c r="S37" s="1" t="s">
        <v>73</v>
      </c>
      <c r="T37" s="1" t="s">
        <v>482</v>
      </c>
      <c r="U37" s="1" t="s">
        <v>483</v>
      </c>
      <c r="V37" s="1" t="s">
        <v>484</v>
      </c>
    </row>
    <row r="38" s="1" customFormat="1" spans="1:22">
      <c r="A38" s="1" t="s">
        <v>249</v>
      </c>
      <c r="B38" s="1" t="s">
        <v>254</v>
      </c>
      <c r="C38" s="1" t="s">
        <v>250</v>
      </c>
      <c r="D38" s="1" t="s">
        <v>252</v>
      </c>
      <c r="E38" s="1" t="s">
        <v>600</v>
      </c>
      <c r="F38" s="1" t="s">
        <v>124</v>
      </c>
      <c r="G38" s="1" t="s">
        <v>244</v>
      </c>
      <c r="H38" s="1" t="s">
        <v>474</v>
      </c>
      <c r="I38" s="1" t="s">
        <v>601</v>
      </c>
      <c r="J38" s="1" t="s">
        <v>476</v>
      </c>
      <c r="K38" s="1" t="s">
        <v>601</v>
      </c>
      <c r="L38" s="1" t="s">
        <v>601</v>
      </c>
      <c r="M38" s="1" t="s">
        <v>477</v>
      </c>
      <c r="N38" s="1" t="s">
        <v>477</v>
      </c>
      <c r="O38" s="1" t="s">
        <v>478</v>
      </c>
      <c r="P38" s="1" t="s">
        <v>479</v>
      </c>
      <c r="Q38" s="1" t="s">
        <v>480</v>
      </c>
      <c r="R38" s="1" t="s">
        <v>602</v>
      </c>
      <c r="S38" s="1" t="s">
        <v>73</v>
      </c>
      <c r="T38" s="1" t="s">
        <v>482</v>
      </c>
      <c r="U38" s="1" t="s">
        <v>483</v>
      </c>
      <c r="V38" s="1" t="s">
        <v>507</v>
      </c>
    </row>
    <row r="39" s="1" customFormat="1" spans="1:22">
      <c r="A39" s="1" t="s">
        <v>315</v>
      </c>
      <c r="B39" s="1" t="s">
        <v>320</v>
      </c>
      <c r="C39" s="1" t="s">
        <v>316</v>
      </c>
      <c r="D39" s="1" t="s">
        <v>318</v>
      </c>
      <c r="E39" s="1" t="s">
        <v>603</v>
      </c>
      <c r="F39" s="1" t="s">
        <v>124</v>
      </c>
      <c r="G39" s="1" t="s">
        <v>321</v>
      </c>
      <c r="H39" s="1" t="s">
        <v>474</v>
      </c>
      <c r="I39" s="1" t="s">
        <v>604</v>
      </c>
      <c r="J39" s="1" t="s">
        <v>476</v>
      </c>
      <c r="K39" s="1" t="s">
        <v>604</v>
      </c>
      <c r="L39" s="1" t="s">
        <v>604</v>
      </c>
      <c r="M39" s="1" t="s">
        <v>477</v>
      </c>
      <c r="N39" s="1" t="s">
        <v>477</v>
      </c>
      <c r="O39" s="1" t="s">
        <v>478</v>
      </c>
      <c r="P39" s="1" t="s">
        <v>479</v>
      </c>
      <c r="Q39" s="1" t="s">
        <v>480</v>
      </c>
      <c r="R39" s="1" t="s">
        <v>605</v>
      </c>
      <c r="S39" s="1" t="s">
        <v>73</v>
      </c>
      <c r="T39" s="1" t="s">
        <v>482</v>
      </c>
      <c r="U39" s="1" t="s">
        <v>488</v>
      </c>
      <c r="V39" s="1" t="s">
        <v>582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2023-07-04T02:49:13Z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2A3085C5BFC843C5AC72FD3B93E05582_12</vt:lpwstr>
  </property>
</Properties>
</file>