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<sst xmlns="http://schemas.openxmlformats.org/spreadsheetml/2006/main" count="199" uniqueCount="109">
  <si>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</si>
  <si>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</si>
  <si>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</si>
  <si>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</si>
  <si>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</si>
  <si>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</si>
  <si>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</si>
  <si>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</si>
  <si>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</si>
  <si>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</si>
  <si>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</si>
  <si>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</si>
  <si>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</si>
  <si>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</si>
  <si>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</si>
  <si>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</si>
  <si>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</si>
  <si>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</si>
  <si>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</si>
  <si>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</si>
  <si>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</si>
  <si>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</si>
  <si>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</si>
  <si>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</si>
  <si>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</si>
  <si>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999224847699709	</t>
  </si>
  <si>
    <t>Ctrip</t>
  </si>
  <si>
    <t>正常</t>
  </si>
  <si>
    <t>[梅州]梅州客都大酒店(100660732)</t>
  </si>
  <si>
    <t>商务双床房&lt;特惠专享&gt;&lt;双人入住&gt;&lt;双早&gt;</t>
  </si>
  <si>
    <t>CNY</t>
  </si>
  <si>
    <t>姚远东,黄中飞</t>
  </si>
  <si>
    <t>CA363230706CNY</t>
  </si>
  <si>
    <t>未提现</t>
  </si>
  <si>
    <t>携程开票</t>
  </si>
  <si>
    <t xml:space="preserve">3523783	</t>
  </si>
  <si>
    <t xml:space="preserve">acknowledge	</t>
  </si>
  <si>
    <t xml:space="preserve">999224851748691	</t>
  </si>
  <si>
    <t>[梅州]梅州白天鹅迎宾馆(100697959)</t>
  </si>
  <si>
    <t>商务江景大床房&lt;超值特惠&gt;&lt;双人入住&gt;&lt;日历房套餐高价值&gt;&lt;单早&gt;&lt;新酒店礼盒&gt;</t>
  </si>
  <si>
    <t>王晓宇</t>
  </si>
  <si>
    <t xml:space="preserve">	</t>
  </si>
  <si>
    <t xml:space="preserve">999224853209645	</t>
  </si>
  <si>
    <t>姚远东</t>
  </si>
  <si>
    <t xml:space="preserve">3525142	</t>
  </si>
  <si>
    <t xml:space="preserve">999224854357550	</t>
  </si>
  <si>
    <t>商务江景大床房&lt;特惠促销&gt;&lt;双人入住&gt;&lt;双早&gt;&lt;日历房套餐高价值&gt;&lt;新酒店礼盒&gt;</t>
  </si>
  <si>
    <t>何宏峰</t>
  </si>
  <si>
    <t xml:space="preserve">999224855545775	</t>
  </si>
  <si>
    <t>商务江景双床房&lt;特惠促销&gt;&lt;双人入住&gt;&lt;双早&gt;&lt;日历房套餐高价值&gt;&lt;新酒店礼盒&gt;</t>
  </si>
  <si>
    <t>王雨豪</t>
  </si>
  <si>
    <t xml:space="preserve">999224855810008	</t>
  </si>
  <si>
    <t>李绮华</t>
  </si>
  <si>
    <t xml:space="preserve">999224855861951	</t>
  </si>
  <si>
    <t>曾雅君</t>
  </si>
  <si>
    <t xml:space="preserve">999224867919618	</t>
  </si>
  <si>
    <t>[梅州]梅州昌盛豪生大酒店(45834822)</t>
  </si>
  <si>
    <t>柚见好——非遗双床房&lt;超值特惠&gt;&lt;双人入住&gt;&lt;双早&gt;</t>
  </si>
  <si>
    <t>赖杰</t>
  </si>
  <si>
    <t xml:space="preserve">588757	</t>
  </si>
  <si>
    <t>，</t>
  </si>
  <si>
    <t>202306191554320069</t>
  </si>
  <si>
    <t>202306191851090077</t>
  </si>
  <si>
    <t>202306192016420021</t>
  </si>
  <si>
    <t>202306192045450071</t>
  </si>
  <si>
    <t>202306192052200077</t>
  </si>
  <si>
    <t>202306201411430020</t>
  </si>
  <si>
    <t>A230706093436481</t>
  </si>
  <si>
    <t>CNY / HKD 当前参考汇率: 1.077093254</t>
  </si>
  <si>
    <t>总计： 2730.12 CNY/
2940.59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</si>
  <si>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</si>
  <si>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</si>
  <si>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</si>
  <si>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</si>
  <si>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</si>
  <si>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</si>
  <si>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</si>
  <si>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</si>
  <si>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</si>
  <si>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</si>
  <si>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</si>
  <si>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</si>
  <si>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</si>
  <si>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</si>
  <si>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</si>
  <si>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</si>
  <si>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</si>
  <si>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</si>
  <si>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</si>
  <si>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2023-06-19</t>
  </si>
  <si>
    <t>3525142</t>
  </si>
  <si>
    <t>梅州客都大酒店</t>
  </si>
  <si>
    <t>2023-06-20</t>
  </si>
  <si>
    <t>2023-06-21</t>
  </si>
  <si>
    <t>退房日周结</t>
  </si>
  <si>
    <t>296.82</t>
  </si>
  <si>
    <t>RMB</t>
  </si>
  <si>
    <t>0</t>
  </si>
  <si>
    <t>0.00</t>
  </si>
  <si>
    <t>携程国内直连(DD)</t>
  </si>
  <si>
    <t>01.011249</t>
  </si>
  <si>
    <t>2023-06-19 17:18:35</t>
  </si>
  <si>
    <t>否</t>
  </si>
  <si>
    <t>汇智国际旅游发展有限公司</t>
  </si>
  <si>
    <t>直采</t>
  </si>
  <si>
    <t>中国</t>
  </si>
  <si>
    <t>3523783</t>
  </si>
  <si>
    <t>591.60</t>
  </si>
  <si>
    <t>2023-06-19 12:21:36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</si>
</sst>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542925</xdr:colOff>
      <xdr:row>53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6299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45097</v>
      </c>
      <c r="G2" s="6">
        <v>45098</v>
      </c>
      <c r="H2" s="4">
        <v>2</v>
      </c>
      <c r="I2" s="4">
        <v>1</v>
      </c>
      <c r="J2" s="4">
        <v>2</v>
      </c>
      <c r="K2" s="4" t="s">
        <v>30</v>
      </c>
      <c r="L2" s="4">
        <v>591.6</v>
      </c>
      <c r="M2" s="4">
        <v>591.6</v>
      </c>
      <c r="N2" s="4" t="s">
        <v>31</v>
      </c>
      <c r="O2" s="4" t="s">
        <v>32</v>
      </c>
      <c r="P2" s="4" t="s">
        <v>33</v>
      </c>
      <c r="Q2" s="4">
        <v>0</v>
      </c>
      <c r="R2" s="8">
        <v>45096.0000115741</v>
      </c>
      <c r="S2" s="6">
        <v>45113</v>
      </c>
      <c r="T2" s="4" t="s">
        <v>34</v>
      </c>
      <c r="U2" s="4">
        <v>591.6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45097</v>
      </c>
      <c r="G3" s="6">
        <v>45098</v>
      </c>
      <c r="H3" s="4">
        <v>1</v>
      </c>
      <c r="I3" s="4">
        <v>1</v>
      </c>
      <c r="J3" s="4">
        <v>1</v>
      </c>
      <c r="K3" s="4" t="s">
        <v>30</v>
      </c>
      <c r="L3" s="4">
        <v>276.5</v>
      </c>
      <c r="M3" s="4">
        <v>276.5</v>
      </c>
      <c r="N3" s="4" t="s">
        <v>40</v>
      </c>
      <c r="O3" s="4" t="s">
        <v>32</v>
      </c>
      <c r="P3" s="4" t="s">
        <v>33</v>
      </c>
      <c r="Q3" s="4">
        <v>0</v>
      </c>
      <c r="R3" s="8">
        <v>45096</v>
      </c>
      <c r="S3" s="6">
        <v>45113</v>
      </c>
      <c r="T3" s="4" t="s">
        <v>34</v>
      </c>
      <c r="U3" s="4">
        <v>276.5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45097</v>
      </c>
      <c r="G4" s="6">
        <v>45098</v>
      </c>
      <c r="H4" s="4">
        <v>1</v>
      </c>
      <c r="I4" s="4">
        <v>1</v>
      </c>
      <c r="J4" s="4">
        <v>1</v>
      </c>
      <c r="K4" s="4" t="s">
        <v>30</v>
      </c>
      <c r="L4" s="4">
        <v>296.82</v>
      </c>
      <c r="M4" s="4">
        <v>296.82</v>
      </c>
      <c r="N4" s="4" t="s">
        <v>43</v>
      </c>
      <c r="O4" s="4" t="s">
        <v>32</v>
      </c>
      <c r="P4" s="4" t="s">
        <v>33</v>
      </c>
      <c r="Q4" s="4">
        <v>0</v>
      </c>
      <c r="R4" s="8">
        <v>45096.0000115741</v>
      </c>
      <c r="S4" s="6">
        <v>45113</v>
      </c>
      <c r="T4" s="4" t="s">
        <v>34</v>
      </c>
      <c r="U4" s="4">
        <v>296.82</v>
      </c>
      <c r="V4" s="4">
        <v>0</v>
      </c>
      <c r="W4" s="4">
        <v>0</v>
      </c>
      <c r="X4" s="4" t="s">
        <v>44</v>
      </c>
      <c r="Y4" s="4" t="s">
        <v>41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38</v>
      </c>
      <c r="E5" s="4" t="s">
        <v>46</v>
      </c>
      <c r="F5" s="6">
        <v>45097</v>
      </c>
      <c r="G5" s="6">
        <v>45098</v>
      </c>
      <c r="H5" s="4">
        <v>1</v>
      </c>
      <c r="I5" s="4">
        <v>1</v>
      </c>
      <c r="J5" s="4">
        <v>1</v>
      </c>
      <c r="K5" s="4" t="s">
        <v>30</v>
      </c>
      <c r="L5" s="4">
        <v>280</v>
      </c>
      <c r="M5" s="4">
        <v>280</v>
      </c>
      <c r="N5" s="4" t="s">
        <v>47</v>
      </c>
      <c r="O5" s="4" t="s">
        <v>32</v>
      </c>
      <c r="P5" s="4" t="s">
        <v>33</v>
      </c>
      <c r="Q5" s="4">
        <v>0</v>
      </c>
      <c r="R5" s="8">
        <v>45096.0000115741</v>
      </c>
      <c r="S5" s="6">
        <v>45113</v>
      </c>
      <c r="T5" s="4" t="s">
        <v>34</v>
      </c>
      <c r="U5" s="4">
        <v>280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38</v>
      </c>
      <c r="E6" s="4" t="s">
        <v>49</v>
      </c>
      <c r="F6" s="6">
        <v>45097</v>
      </c>
      <c r="G6" s="6">
        <v>45098</v>
      </c>
      <c r="H6" s="4">
        <v>1</v>
      </c>
      <c r="I6" s="4">
        <v>1</v>
      </c>
      <c r="J6" s="4">
        <v>1</v>
      </c>
      <c r="K6" s="4" t="s">
        <v>30</v>
      </c>
      <c r="L6" s="4">
        <v>280</v>
      </c>
      <c r="M6" s="4">
        <v>280</v>
      </c>
      <c r="N6" s="4" t="s">
        <v>50</v>
      </c>
      <c r="O6" s="4" t="s">
        <v>32</v>
      </c>
      <c r="P6" s="4" t="s">
        <v>33</v>
      </c>
      <c r="Q6" s="4">
        <v>0</v>
      </c>
      <c r="R6" s="8">
        <v>45096</v>
      </c>
      <c r="S6" s="6">
        <v>45113</v>
      </c>
      <c r="T6" s="4" t="s">
        <v>34</v>
      </c>
      <c r="U6" s="4">
        <v>280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45097</v>
      </c>
      <c r="G7" s="6">
        <v>45098</v>
      </c>
      <c r="H7" s="4">
        <v>1</v>
      </c>
      <c r="I7" s="4">
        <v>1</v>
      </c>
      <c r="J7" s="4">
        <v>1</v>
      </c>
      <c r="K7" s="4" t="s">
        <v>30</v>
      </c>
      <c r="L7" s="4">
        <v>276.5</v>
      </c>
      <c r="M7" s="4">
        <v>276.5</v>
      </c>
      <c r="N7" s="4" t="s">
        <v>52</v>
      </c>
      <c r="O7" s="4" t="s">
        <v>32</v>
      </c>
      <c r="P7" s="4" t="s">
        <v>33</v>
      </c>
      <c r="Q7" s="4">
        <v>0</v>
      </c>
      <c r="R7" s="8">
        <v>45096.0000115741</v>
      </c>
      <c r="S7" s="6">
        <v>45113</v>
      </c>
      <c r="T7" s="4" t="s">
        <v>34</v>
      </c>
      <c r="U7" s="4">
        <v>276.5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38</v>
      </c>
      <c r="E8" s="4" t="s">
        <v>46</v>
      </c>
      <c r="F8" s="6">
        <v>45097</v>
      </c>
      <c r="G8" s="6">
        <v>45098</v>
      </c>
      <c r="H8" s="4">
        <v>1</v>
      </c>
      <c r="I8" s="4">
        <v>1</v>
      </c>
      <c r="J8" s="4">
        <v>1</v>
      </c>
      <c r="K8" s="4" t="s">
        <v>30</v>
      </c>
      <c r="L8" s="4">
        <v>280</v>
      </c>
      <c r="M8" s="4">
        <v>280</v>
      </c>
      <c r="N8" s="4" t="s">
        <v>54</v>
      </c>
      <c r="O8" s="4" t="s">
        <v>32</v>
      </c>
      <c r="P8" s="4" t="s">
        <v>33</v>
      </c>
      <c r="Q8" s="4">
        <v>0</v>
      </c>
      <c r="R8" s="8">
        <v>45096.0000115741</v>
      </c>
      <c r="S8" s="6">
        <v>45113</v>
      </c>
      <c r="T8" s="4" t="s">
        <v>34</v>
      </c>
      <c r="U8" s="4">
        <v>280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45097</v>
      </c>
      <c r="G9" s="6">
        <v>45098</v>
      </c>
      <c r="H9" s="4">
        <v>1</v>
      </c>
      <c r="I9" s="4">
        <v>1</v>
      </c>
      <c r="J9" s="4">
        <v>1</v>
      </c>
      <c r="K9" s="4" t="s">
        <v>30</v>
      </c>
      <c r="L9" s="4">
        <v>448.7</v>
      </c>
      <c r="M9" s="4">
        <v>448.7</v>
      </c>
      <c r="N9" s="4" t="s">
        <v>58</v>
      </c>
      <c r="O9" s="4" t="s">
        <v>32</v>
      </c>
      <c r="P9" s="4" t="s">
        <v>33</v>
      </c>
      <c r="Q9" s="4">
        <v>0</v>
      </c>
      <c r="R9" s="8">
        <v>45097.0000115741</v>
      </c>
      <c r="S9" s="6">
        <v>45113</v>
      </c>
      <c r="T9" s="4" t="s">
        <v>34</v>
      </c>
      <c r="U9" s="4">
        <v>448.7</v>
      </c>
      <c r="V9" s="4">
        <v>0</v>
      </c>
      <c r="W9" s="4">
        <v>0</v>
      </c>
      <c r="X9" s="4" t="s">
        <v>41</v>
      </c>
      <c r="Y9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E16" sqref="E1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hidden="1" spans="1:9">
      <c r="A2" s="5">
        <v>999224847699709</v>
      </c>
      <c r="B2" s="6">
        <v>45097</v>
      </c>
      <c r="C2" s="6">
        <v>45098</v>
      </c>
      <c r="D2" s="4">
        <v>591.6</v>
      </c>
      <c r="E2" s="4" t="str">
        <f>VLOOKUP(A2,HOP!A:L,12,0)</f>
        <v>591.60</v>
      </c>
      <c r="F2" s="4" t="str">
        <f>VLOOKUP(A2,HOP!A:C,3,0)</f>
        <v>3523783</v>
      </c>
      <c r="G2" s="4">
        <f>D2-E2</f>
        <v>0</v>
      </c>
      <c r="H2" s="4" t="str">
        <f>$H$1&amp;F2</f>
        <v>，3523783</v>
      </c>
      <c r="I2" s="4" t="str">
        <f>VLOOKUP(A2,HOP!A:U,21,0)</f>
        <v>直采</v>
      </c>
    </row>
    <row r="3" s="4" customFormat="1" spans="1:10">
      <c r="A3" s="5">
        <v>999224851748691</v>
      </c>
      <c r="B3" s="6">
        <v>45097</v>
      </c>
      <c r="C3" s="6">
        <v>45098</v>
      </c>
      <c r="D3" s="4">
        <v>276.5</v>
      </c>
      <c r="E3" s="4">
        <v>276.5</v>
      </c>
      <c r="F3" s="9" t="s">
        <v>61</v>
      </c>
      <c r="G3" s="4">
        <f t="shared" ref="G3:G9" si="0">D3-E3</f>
        <v>0</v>
      </c>
      <c r="H3" s="4" t="str">
        <f t="shared" ref="H3:H9" si="1">$H$1&amp;F3</f>
        <v>，202306191554320069</v>
      </c>
      <c r="I3" s="4" t="e">
        <f>VLOOKUP(A3,HOP!A:U,21,0)</f>
        <v>#N/A</v>
      </c>
      <c r="J3" s="4">
        <v>6.19</v>
      </c>
    </row>
    <row r="4" s="4" customFormat="1" hidden="1" spans="1:9">
      <c r="A4" s="5">
        <v>999224853209645</v>
      </c>
      <c r="B4" s="6">
        <v>45097</v>
      </c>
      <c r="C4" s="6">
        <v>45098</v>
      </c>
      <c r="D4" s="4">
        <v>296.82</v>
      </c>
      <c r="E4" s="4" t="str">
        <f>VLOOKUP(A4,HOP!A:L,12,0)</f>
        <v>296.82</v>
      </c>
      <c r="F4" s="4" t="str">
        <f>VLOOKUP(A4,HOP!A:C,3,0)</f>
        <v>3525142</v>
      </c>
      <c r="G4" s="4">
        <f t="shared" si="0"/>
        <v>0</v>
      </c>
      <c r="H4" s="4" t="str">
        <f t="shared" si="1"/>
        <v>，3525142</v>
      </c>
      <c r="I4" s="4" t="str">
        <f>VLOOKUP(A4,HOP!A:U,21,0)</f>
        <v>直采</v>
      </c>
    </row>
    <row r="5" s="4" customFormat="1" spans="1:10">
      <c r="A5" s="5">
        <v>999224854357550</v>
      </c>
      <c r="B5" s="6">
        <v>45097</v>
      </c>
      <c r="C5" s="6">
        <v>45098</v>
      </c>
      <c r="D5" s="4">
        <v>280</v>
      </c>
      <c r="E5" s="4">
        <v>282</v>
      </c>
      <c r="F5" s="9" t="s">
        <v>62</v>
      </c>
      <c r="G5" s="4">
        <f t="shared" si="0"/>
        <v>-2</v>
      </c>
      <c r="H5" s="4" t="str">
        <f t="shared" si="1"/>
        <v>，202306191851090077</v>
      </c>
      <c r="I5" s="4" t="e">
        <f>VLOOKUP(A5,HOP!A:U,21,0)</f>
        <v>#N/A</v>
      </c>
      <c r="J5" s="4">
        <v>6.19</v>
      </c>
    </row>
    <row r="6" s="4" customFormat="1" spans="1:10">
      <c r="A6" s="5">
        <v>999224855545775</v>
      </c>
      <c r="B6" s="6">
        <v>45097</v>
      </c>
      <c r="C6" s="6">
        <v>45098</v>
      </c>
      <c r="D6" s="4">
        <v>280</v>
      </c>
      <c r="E6" s="4">
        <v>280</v>
      </c>
      <c r="F6" s="9" t="s">
        <v>63</v>
      </c>
      <c r="G6" s="4">
        <f t="shared" si="0"/>
        <v>0</v>
      </c>
      <c r="H6" s="4" t="str">
        <f t="shared" si="1"/>
        <v>，202306192016420021</v>
      </c>
      <c r="I6" s="4" t="e">
        <f>VLOOKUP(A6,HOP!A:U,21,0)</f>
        <v>#N/A</v>
      </c>
      <c r="J6" s="4">
        <v>6.19</v>
      </c>
    </row>
    <row r="7" s="4" customFormat="1" spans="1:10">
      <c r="A7" s="5">
        <v>999224855810008</v>
      </c>
      <c r="B7" s="6">
        <v>45097</v>
      </c>
      <c r="C7" s="6">
        <v>45098</v>
      </c>
      <c r="D7" s="4">
        <v>276.5</v>
      </c>
      <c r="E7" s="4">
        <v>276.5</v>
      </c>
      <c r="F7" s="9" t="s">
        <v>64</v>
      </c>
      <c r="G7" s="4">
        <f t="shared" si="0"/>
        <v>0</v>
      </c>
      <c r="H7" s="4" t="str">
        <f t="shared" si="1"/>
        <v>，202306192045450071</v>
      </c>
      <c r="I7" s="4" t="e">
        <f>VLOOKUP(A7,HOP!A:U,21,0)</f>
        <v>#N/A</v>
      </c>
      <c r="J7" s="4">
        <v>6.19</v>
      </c>
    </row>
    <row r="8" s="4" customFormat="1" spans="1:10">
      <c r="A8" s="5">
        <v>999224855861951</v>
      </c>
      <c r="B8" s="6">
        <v>45097</v>
      </c>
      <c r="C8" s="6">
        <v>45098</v>
      </c>
      <c r="D8" s="4">
        <v>280</v>
      </c>
      <c r="E8" s="4">
        <v>280</v>
      </c>
      <c r="F8" s="9" t="s">
        <v>65</v>
      </c>
      <c r="G8" s="4">
        <f t="shared" si="0"/>
        <v>0</v>
      </c>
      <c r="H8" s="4" t="str">
        <f t="shared" si="1"/>
        <v>，202306192052200077</v>
      </c>
      <c r="I8" s="4" t="e">
        <f>VLOOKUP(A8,HOP!A:U,21,0)</f>
        <v>#N/A</v>
      </c>
      <c r="J8" s="4">
        <v>6.19</v>
      </c>
    </row>
    <row r="9" s="4" customFormat="1" spans="1:10">
      <c r="A9" s="5">
        <v>999224867919618</v>
      </c>
      <c r="B9" s="6">
        <v>45097</v>
      </c>
      <c r="C9" s="6">
        <v>45098</v>
      </c>
      <c r="D9" s="4">
        <v>448.7</v>
      </c>
      <c r="E9" s="4">
        <v>448.7</v>
      </c>
      <c r="F9" s="9" t="s">
        <v>66</v>
      </c>
      <c r="G9" s="4">
        <f t="shared" si="0"/>
        <v>0</v>
      </c>
      <c r="H9" s="4" t="str">
        <f t="shared" si="1"/>
        <v>，202306201411430020</v>
      </c>
      <c r="I9" s="4" t="e">
        <f>VLOOKUP(A9,HOP!A:U,21,0)</f>
        <v>#N/A</v>
      </c>
      <c r="J9" s="7">
        <v>6.2</v>
      </c>
    </row>
    <row r="11" spans="4:4">
      <c r="D11" s="4">
        <f>SUM(D2:D10)</f>
        <v>2730.12</v>
      </c>
    </row>
    <row r="17" spans="1:4">
      <c r="A17" s="4" t="s">
        <v>67</v>
      </c>
      <c r="C17" s="4">
        <v>888.42</v>
      </c>
      <c r="D17" s="4">
        <v>956.91</v>
      </c>
    </row>
    <row r="19" spans="1:1">
      <c r="A19" s="4" t="s">
        <v>68</v>
      </c>
    </row>
    <row r="20" spans="1:1">
      <c r="A20" s="4" t="s">
        <v>69</v>
      </c>
    </row>
  </sheetData>
  <autoFilter ref="A1:XFD11">
    <filterColumn colId="8">
      <filters blank="1">
        <filter val="#N/A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999224853209645</v>
      </c>
      <c r="B2" s="1" t="s">
        <v>89</v>
      </c>
      <c r="C2" s="1" t="s">
        <v>90</v>
      </c>
      <c r="D2" s="1" t="s">
        <v>91</v>
      </c>
      <c r="E2" s="1" t="s">
        <v>43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999224847699709</v>
      </c>
      <c r="B3" s="1" t="s">
        <v>89</v>
      </c>
      <c r="C3" s="1" t="s">
        <v>106</v>
      </c>
      <c r="D3" s="1" t="s">
        <v>91</v>
      </c>
      <c r="E3" s="1" t="s">
        <v>31</v>
      </c>
      <c r="F3" s="1" t="s">
        <v>92</v>
      </c>
      <c r="G3" s="1" t="s">
        <v>93</v>
      </c>
      <c r="H3" s="1" t="s">
        <v>94</v>
      </c>
      <c r="I3" s="1" t="s">
        <v>107</v>
      </c>
      <c r="J3" s="1" t="s">
        <v>96</v>
      </c>
      <c r="K3" s="1" t="s">
        <v>107</v>
      </c>
      <c r="L3" s="1" t="s">
        <v>107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108</v>
      </c>
      <c r="S3" s="1" t="s">
        <v>102</v>
      </c>
      <c r="T3" s="1" t="s">
        <v>103</v>
      </c>
      <c r="U3" s="1" t="s">
        <v>104</v>
      </c>
      <c r="V3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2023-07-06T01:23:37Z</dcterms:created>
  <dcterms:modified xsi:type="dcterms:W3CDTF">2023-07-06T02:03:42Z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4F504267372347AFA93BB8C2D1A9EF5C_12</vt:lpwstr>
  </property>
  <property fmtid="{D5CDD505-2E9C-101B-9397-08002B2CF9AE}" pid="3" name="KSOProductBuildVer">
    <vt:lpwstr>2052-11.1.0.14309</vt:lpwstr>
  </property>
</Properties>
</file>