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对账!$A$1:$X$11</definedName>
  </definedNames>
  <calcPr calcId="144525"/>
</workbook>
</file>

<file path=xl/sharedStrings.xml><?xml version="1.0" encoding="utf-8"?>
<sst xmlns="http://schemas.openxmlformats.org/spreadsheetml/2006/main" count="386" uniqueCount="186">
  <si>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</si>
  <si>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</si>
  <si>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</si>
  <si>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</si>
  <si>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</si>
  <si>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</si>
  <si>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</si>
  <si>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</si>
  <si>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</si>
  <si>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</si>
  <si>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</si>
  <si>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</si>
  <si>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</si>
  <si>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</si>
  <si>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</si>
  <si>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</si>
  <si>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</si>
  <si>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</si>
  <si>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</si>
  <si>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</si>
  <si>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</si>
  <si>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</si>
  <si>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</si>
  <si>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</si>
  <si>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</si>
  <si>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999224141434555	</t>
  </si>
  <si>
    <t>Ctrip</t>
  </si>
  <si>
    <t>正常</t>
  </si>
  <si>
    <t>[梳邦再也]双威金字塔酒店(Sunway Pyramid Hotel)(38635777)</t>
  </si>
  <si>
    <t>豪华特大床房&lt;2人入住&gt;&lt;不退款&gt;&lt;早餐&gt;</t>
  </si>
  <si>
    <t>USD</t>
  </si>
  <si>
    <t>ISHAK/MOHD THAQIF,ANDI DJOHAR/AYUNIE ADIANA,ISHAK/NOR HAZIRAH,SHANIN/MUHD OSMAN</t>
  </si>
  <si>
    <t>CA5326230706USD</t>
  </si>
  <si>
    <t>未提现</t>
  </si>
  <si>
    <t>携程开票</t>
  </si>
  <si>
    <t xml:space="preserve">3371173	</t>
  </si>
  <si>
    <t xml:space="preserve">277196540	</t>
  </si>
  <si>
    <t xml:space="preserve">999224704967277	</t>
  </si>
  <si>
    <t>[首尔]三井酒店(Hotel Samjung)(37236514)</t>
  </si>
  <si>
    <t>标准双床房&lt;2人入住&gt;&lt;不退款&gt;</t>
  </si>
  <si>
    <t>TANAKA/MISATO</t>
  </si>
  <si>
    <t xml:space="preserve">3486427	</t>
  </si>
  <si>
    <t xml:space="preserve">23047534	</t>
  </si>
  <si>
    <t xml:space="preserve">999224911916124	</t>
  </si>
  <si>
    <t>[吉隆坡]吉隆坡市中心智选假日酒店(Holiday Inn Express Kuala Lumpur City Centre, an IHG Hotel)(40724199)</t>
  </si>
  <si>
    <t>标准大床房&lt;2人入住&gt;&lt;不退款&gt;&lt;早餐&gt;</t>
  </si>
  <si>
    <t>ZHANG/ZHENG RONG</t>
  </si>
  <si>
    <t xml:space="preserve">3539420	</t>
  </si>
  <si>
    <t xml:space="preserve">378218	</t>
  </si>
  <si>
    <t xml:space="preserve">999224960641327	</t>
  </si>
  <si>
    <t>标准双人房&lt;2人入住&gt;&lt;不退款&gt;</t>
  </si>
  <si>
    <t>Choi/kyu bok</t>
  </si>
  <si>
    <t xml:space="preserve">3551973	</t>
  </si>
  <si>
    <t xml:space="preserve">23049501	</t>
  </si>
  <si>
    <t xml:space="preserve">999224992173764	</t>
  </si>
  <si>
    <t>HE/CAIYI</t>
  </si>
  <si>
    <t xml:space="preserve">3559587	</t>
  </si>
  <si>
    <t xml:space="preserve">23049781	</t>
  </si>
  <si>
    <t xml:space="preserve">999225002525543	</t>
  </si>
  <si>
    <t>[马卡蒂]阿尔法公寓式酒店 (多用途酒店)(The Alpha Suites (Multi-use Hotel))(44696032)</t>
  </si>
  <si>
    <t>两卧套房&lt;2人入住&gt;&lt;不退款&gt;</t>
  </si>
  <si>
    <t>ZHANG/WEI</t>
  </si>
  <si>
    <t xml:space="preserve">3561858	</t>
  </si>
  <si>
    <t xml:space="preserve">170245	</t>
  </si>
  <si>
    <t xml:space="preserve">999225003546218	</t>
  </si>
  <si>
    <t>[吉隆坡]铂尔曼吉隆坡城市中心大酒店(Pullman Kuala Lumpur City Centre Hotel &amp; Residences)(40721671)</t>
  </si>
  <si>
    <t>尊享豪华房&lt;2人入住&gt;&lt;不退款&gt;</t>
  </si>
  <si>
    <t>SU/HUI CHEN</t>
  </si>
  <si>
    <t xml:space="preserve">3562112	</t>
  </si>
  <si>
    <t xml:space="preserve">954411	</t>
  </si>
  <si>
    <t xml:space="preserve">999225003960413	</t>
  </si>
  <si>
    <t>HA/SEUNGMAN</t>
  </si>
  <si>
    <t xml:space="preserve">3562300	</t>
  </si>
  <si>
    <t xml:space="preserve">23049815	</t>
  </si>
  <si>
    <t xml:space="preserve">999225015326872	</t>
  </si>
  <si>
    <t>标准房&lt;2人入住&gt;&lt;不退款&gt;&lt;早餐&gt;</t>
  </si>
  <si>
    <t>YE/FEI</t>
  </si>
  <si>
    <t xml:space="preserve">3565239	</t>
  </si>
  <si>
    <t xml:space="preserve">379277	</t>
  </si>
  <si>
    <t xml:space="preserve">999225018655090	</t>
  </si>
  <si>
    <t>[八打灵再也]皇家朱兰白沙罗酒店(Royale Chulan Damansara)(37225853)</t>
  </si>
  <si>
    <t>高级房&lt;2人入住&gt;&lt;不退款&gt;</t>
  </si>
  <si>
    <t>FIKRI/AHMAD</t>
  </si>
  <si>
    <t xml:space="preserve">3565822	</t>
  </si>
  <si>
    <t xml:space="preserve">624607	</t>
  </si>
  <si>
    <t>,</t>
  </si>
  <si>
    <t>USD 2609.91</t>
  </si>
  <si>
    <t>A230706091209911</t>
  </si>
  <si>
    <t>USD / HKD 当前参考汇率: 7.81904</t>
  </si>
  <si>
    <t>总计：2609.91 USD/
20406.99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</si>
  <si>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</si>
  <si>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</si>
  <si>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</si>
  <si>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</si>
  <si>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</si>
  <si>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</si>
  <si>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</si>
  <si>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</si>
  <si>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</si>
  <si>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</si>
  <si>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</si>
  <si>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</si>
  <si>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</si>
  <si>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</si>
  <si>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</si>
  <si>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</si>
  <si>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</si>
  <si>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</si>
  <si>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</si>
  <si>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2023-06-29</t>
  </si>
  <si>
    <t>3565822</t>
  </si>
  <si>
    <t>吉隆坡白沙罗皇家朱兰酒店</t>
  </si>
  <si>
    <t>FIKRI AHMAD</t>
  </si>
  <si>
    <t>2023-07-02</t>
  </si>
  <si>
    <t>2023-07-03</t>
  </si>
  <si>
    <t>退房日周结</t>
  </si>
  <si>
    <t>333.02</t>
  </si>
  <si>
    <t>45.87</t>
  </si>
  <si>
    <t>0</t>
  </si>
  <si>
    <t>0.00</t>
  </si>
  <si>
    <t>携程盛景国际直连</t>
  </si>
  <si>
    <t>01.010677</t>
  </si>
  <si>
    <t>2023-06-29 10:16:56</t>
  </si>
  <si>
    <t>否</t>
  </si>
  <si>
    <t>汇智国际旅游发展有限公司</t>
  </si>
  <si>
    <t>直采</t>
  </si>
  <si>
    <t>马来西亚</t>
  </si>
  <si>
    <t>2023-06-28</t>
  </si>
  <si>
    <t>3565239</t>
  </si>
  <si>
    <t>吉隆坡市中心智选假日酒店</t>
  </si>
  <si>
    <t>YE FEI</t>
  </si>
  <si>
    <t>2023-06-30</t>
  </si>
  <si>
    <t>1178.04</t>
  </si>
  <si>
    <t>162.78</t>
  </si>
  <si>
    <t>2023-06-29 11:10:58</t>
  </si>
  <si>
    <t>3562300</t>
  </si>
  <si>
    <t>首尔三井酒店</t>
  </si>
  <si>
    <t>HA SEUNGMAN</t>
  </si>
  <si>
    <t>539.01</t>
  </si>
  <si>
    <t>74.48</t>
  </si>
  <si>
    <t>2023-06-28 14:51:50</t>
  </si>
  <si>
    <t>韩国</t>
  </si>
  <si>
    <t>3562112</t>
  </si>
  <si>
    <t>铂尔曼吉隆坡城市中心大酒店</t>
  </si>
  <si>
    <t>SU HUI CHEN</t>
  </si>
  <si>
    <t>2023-07-01</t>
  </si>
  <si>
    <t>4224.09</t>
  </si>
  <si>
    <t>583.68</t>
  </si>
  <si>
    <t>2023-06-28 12:05:23</t>
  </si>
  <si>
    <t>3561858</t>
  </si>
  <si>
    <t>阿尔法公寓式酒店</t>
  </si>
  <si>
    <t>ZHANG WEI</t>
  </si>
  <si>
    <t>5412.05</t>
  </si>
  <si>
    <t>747.83</t>
  </si>
  <si>
    <t>2023-06-28 11:10:21</t>
  </si>
  <si>
    <t>菲律宾</t>
  </si>
  <si>
    <t>2023-06-27</t>
  </si>
  <si>
    <t>3559587</t>
  </si>
  <si>
    <t>HE CAIYI</t>
  </si>
  <si>
    <t>74.28</t>
  </si>
  <si>
    <t>2023-06-28 17:05:54</t>
  </si>
  <si>
    <t>2023-06-26</t>
  </si>
  <si>
    <t>3551973</t>
  </si>
  <si>
    <t>Choi kyu bok</t>
  </si>
  <si>
    <t>546.97</t>
  </si>
  <si>
    <t>75.88</t>
  </si>
  <si>
    <t>2023-06-26 11:16:40</t>
  </si>
  <si>
    <t>2023-06-22</t>
  </si>
  <si>
    <t>3539420</t>
  </si>
  <si>
    <t>ZHANG ZHENG RONG</t>
  </si>
  <si>
    <t>1361.01</t>
  </si>
  <si>
    <t>189.11</t>
  </si>
  <si>
    <t>2023-06-23 10:28:30</t>
  </si>
  <si>
    <t>2023-06-10</t>
  </si>
  <si>
    <t>3486427</t>
  </si>
  <si>
    <t>TANAKA MISATO</t>
  </si>
  <si>
    <t>1214.87</t>
  </si>
  <si>
    <t>170.00</t>
  </si>
  <si>
    <t>2023-06-10 16:41:22</t>
  </si>
  <si>
    <t>2023-05-14</t>
  </si>
  <si>
    <t>3371173</t>
  </si>
  <si>
    <t>双威金字塔酒店</t>
  </si>
  <si>
    <t>ISHAK MOHD THAQIF,ANDI DJOHAR AYUNIE ADIANA,ISHAK NOR HAZIRAH,SHANIN MUHD OSMAN</t>
  </si>
  <si>
    <t>3391.26</t>
  </si>
  <si>
    <t>486.00</t>
  </si>
  <si>
    <t>2023-05-17 11:06:43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</si>
</sst>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686435</xdr:colOff>
      <xdr:row>14</xdr:row>
      <xdr:rowOff>167640</xdr:rowOff>
    </xdr:from>
    <xdr:to>
      <xdr:col>19</xdr:col>
      <xdr:colOff>15875</xdr:colOff>
      <xdr:row>42</xdr:row>
      <xdr:rowOff>175260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94660" y="2727960"/>
          <a:ext cx="10302875" cy="512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45107</v>
      </c>
      <c r="G2" s="6">
        <v>45110</v>
      </c>
      <c r="H2" s="4">
        <v>2</v>
      </c>
      <c r="I2" s="4">
        <v>3</v>
      </c>
      <c r="J2" s="4">
        <v>6</v>
      </c>
      <c r="K2" s="4" t="s">
        <v>30</v>
      </c>
      <c r="L2" s="4">
        <v>486</v>
      </c>
      <c r="M2" s="4">
        <v>486</v>
      </c>
      <c r="N2" s="4" t="s">
        <v>31</v>
      </c>
      <c r="O2" s="4" t="s">
        <v>32</v>
      </c>
      <c r="P2" s="4" t="s">
        <v>33</v>
      </c>
      <c r="Q2" s="4">
        <v>0</v>
      </c>
      <c r="R2" s="7">
        <v>45060</v>
      </c>
      <c r="S2" s="6">
        <v>45113</v>
      </c>
      <c r="T2" s="4" t="s">
        <v>34</v>
      </c>
      <c r="U2" s="4">
        <v>486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45108</v>
      </c>
      <c r="G3" s="6">
        <v>45110</v>
      </c>
      <c r="H3" s="4">
        <v>1</v>
      </c>
      <c r="I3" s="4">
        <v>2</v>
      </c>
      <c r="J3" s="4">
        <v>2</v>
      </c>
      <c r="K3" s="4" t="s">
        <v>30</v>
      </c>
      <c r="L3" s="4">
        <v>170</v>
      </c>
      <c r="M3" s="4">
        <v>170</v>
      </c>
      <c r="N3" s="4" t="s">
        <v>40</v>
      </c>
      <c r="O3" s="4" t="s">
        <v>32</v>
      </c>
      <c r="P3" s="4" t="s">
        <v>33</v>
      </c>
      <c r="Q3" s="4">
        <v>0</v>
      </c>
      <c r="R3" s="7">
        <v>45087</v>
      </c>
      <c r="S3" s="6">
        <v>45113</v>
      </c>
      <c r="T3" s="4" t="s">
        <v>34</v>
      </c>
      <c r="U3" s="4">
        <v>170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45106</v>
      </c>
      <c r="G4" s="6">
        <v>45110</v>
      </c>
      <c r="H4" s="4">
        <v>1</v>
      </c>
      <c r="I4" s="4">
        <v>4</v>
      </c>
      <c r="J4" s="4">
        <v>4</v>
      </c>
      <c r="K4" s="4" t="s">
        <v>30</v>
      </c>
      <c r="L4" s="4">
        <v>189.11</v>
      </c>
      <c r="M4" s="4">
        <v>189.11</v>
      </c>
      <c r="N4" s="4" t="s">
        <v>46</v>
      </c>
      <c r="O4" s="4" t="s">
        <v>32</v>
      </c>
      <c r="P4" s="4" t="s">
        <v>33</v>
      </c>
      <c r="Q4" s="4">
        <v>0</v>
      </c>
      <c r="R4" s="7">
        <v>45099.0000115741</v>
      </c>
      <c r="S4" s="6">
        <v>45113</v>
      </c>
      <c r="T4" s="4" t="s">
        <v>34</v>
      </c>
      <c r="U4" s="4">
        <v>189.11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38</v>
      </c>
      <c r="E5" s="4" t="s">
        <v>50</v>
      </c>
      <c r="F5" s="6">
        <v>45109</v>
      </c>
      <c r="G5" s="6">
        <v>45110</v>
      </c>
      <c r="H5" s="4">
        <v>1</v>
      </c>
      <c r="I5" s="4">
        <v>1</v>
      </c>
      <c r="J5" s="4">
        <v>1</v>
      </c>
      <c r="K5" s="4" t="s">
        <v>30</v>
      </c>
      <c r="L5" s="4">
        <v>75.88</v>
      </c>
      <c r="M5" s="4">
        <v>75.88</v>
      </c>
      <c r="N5" s="4" t="s">
        <v>51</v>
      </c>
      <c r="O5" s="4" t="s">
        <v>32</v>
      </c>
      <c r="P5" s="4" t="s">
        <v>33</v>
      </c>
      <c r="Q5" s="4">
        <v>0</v>
      </c>
      <c r="R5" s="7">
        <v>45103.0000115741</v>
      </c>
      <c r="S5" s="6">
        <v>45113</v>
      </c>
      <c r="T5" s="4" t="s">
        <v>34</v>
      </c>
      <c r="U5" s="4">
        <v>75.88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38</v>
      </c>
      <c r="E6" s="4" t="s">
        <v>50</v>
      </c>
      <c r="F6" s="6">
        <v>45109</v>
      </c>
      <c r="G6" s="6">
        <v>45110</v>
      </c>
      <c r="H6" s="4">
        <v>1</v>
      </c>
      <c r="I6" s="4">
        <v>1</v>
      </c>
      <c r="J6" s="4">
        <v>1</v>
      </c>
      <c r="K6" s="4" t="s">
        <v>30</v>
      </c>
      <c r="L6" s="4">
        <v>74.28</v>
      </c>
      <c r="M6" s="4">
        <v>74.28</v>
      </c>
      <c r="N6" s="4" t="s">
        <v>55</v>
      </c>
      <c r="O6" s="4" t="s">
        <v>32</v>
      </c>
      <c r="P6" s="4" t="s">
        <v>33</v>
      </c>
      <c r="Q6" s="4">
        <v>0</v>
      </c>
      <c r="R6" s="7">
        <v>45104.0000115741</v>
      </c>
      <c r="S6" s="6">
        <v>45113</v>
      </c>
      <c r="T6" s="4" t="s">
        <v>34</v>
      </c>
      <c r="U6" s="4">
        <v>74.28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45105</v>
      </c>
      <c r="G7" s="6">
        <v>45110</v>
      </c>
      <c r="H7" s="4">
        <v>1</v>
      </c>
      <c r="I7" s="4">
        <v>5</v>
      </c>
      <c r="J7" s="4">
        <v>5</v>
      </c>
      <c r="K7" s="4" t="s">
        <v>30</v>
      </c>
      <c r="L7" s="4">
        <v>747.83</v>
      </c>
      <c r="M7" s="4">
        <v>747.83</v>
      </c>
      <c r="N7" s="4" t="s">
        <v>61</v>
      </c>
      <c r="O7" s="4" t="s">
        <v>32</v>
      </c>
      <c r="P7" s="4" t="s">
        <v>33</v>
      </c>
      <c r="Q7" s="4">
        <v>0</v>
      </c>
      <c r="R7" s="7">
        <v>45105.0000115741</v>
      </c>
      <c r="S7" s="6">
        <v>45113</v>
      </c>
      <c r="T7" s="4" t="s">
        <v>34</v>
      </c>
      <c r="U7" s="4">
        <v>747.83</v>
      </c>
      <c r="V7" s="4">
        <v>0</v>
      </c>
      <c r="W7" s="4">
        <v>0</v>
      </c>
      <c r="X7" s="4" t="s">
        <v>62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45108</v>
      </c>
      <c r="G8" s="6">
        <v>45110</v>
      </c>
      <c r="H8" s="4">
        <v>3</v>
      </c>
      <c r="I8" s="4">
        <v>2</v>
      </c>
      <c r="J8" s="4">
        <v>6</v>
      </c>
      <c r="K8" s="4" t="s">
        <v>30</v>
      </c>
      <c r="L8" s="4">
        <v>583.68</v>
      </c>
      <c r="M8" s="4">
        <v>583.68</v>
      </c>
      <c r="N8" s="4" t="s">
        <v>67</v>
      </c>
      <c r="O8" s="4" t="s">
        <v>32</v>
      </c>
      <c r="P8" s="4" t="s">
        <v>33</v>
      </c>
      <c r="Q8" s="4">
        <v>0</v>
      </c>
      <c r="R8" s="7">
        <v>45105.0000115741</v>
      </c>
      <c r="S8" s="6">
        <v>45113</v>
      </c>
      <c r="T8" s="4" t="s">
        <v>34</v>
      </c>
      <c r="U8" s="4">
        <v>583.68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38</v>
      </c>
      <c r="E9" s="4" t="s">
        <v>50</v>
      </c>
      <c r="F9" s="6">
        <v>45109</v>
      </c>
      <c r="G9" s="6">
        <v>45110</v>
      </c>
      <c r="H9" s="4">
        <v>1</v>
      </c>
      <c r="I9" s="4">
        <v>1</v>
      </c>
      <c r="J9" s="4">
        <v>1</v>
      </c>
      <c r="K9" s="4" t="s">
        <v>30</v>
      </c>
      <c r="L9" s="4">
        <v>74.48</v>
      </c>
      <c r="M9" s="4">
        <v>74.48</v>
      </c>
      <c r="N9" s="4" t="s">
        <v>71</v>
      </c>
      <c r="O9" s="4" t="s">
        <v>32</v>
      </c>
      <c r="P9" s="4" t="s">
        <v>33</v>
      </c>
      <c r="Q9" s="4">
        <v>0</v>
      </c>
      <c r="R9" s="7">
        <v>45105</v>
      </c>
      <c r="S9" s="6">
        <v>45113</v>
      </c>
      <c r="T9" s="4" t="s">
        <v>34</v>
      </c>
      <c r="U9" s="4">
        <v>74.48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44</v>
      </c>
      <c r="E10" s="4" t="s">
        <v>75</v>
      </c>
      <c r="F10" s="6">
        <v>45107</v>
      </c>
      <c r="G10" s="6">
        <v>45110</v>
      </c>
      <c r="H10" s="4">
        <v>1</v>
      </c>
      <c r="I10" s="4">
        <v>3</v>
      </c>
      <c r="J10" s="4">
        <v>3</v>
      </c>
      <c r="K10" s="4" t="s">
        <v>30</v>
      </c>
      <c r="L10" s="4">
        <v>162.78</v>
      </c>
      <c r="M10" s="4">
        <v>162.78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45105.0000115741</v>
      </c>
      <c r="S10" s="6">
        <v>45113</v>
      </c>
      <c r="T10" s="4" t="s">
        <v>34</v>
      </c>
      <c r="U10" s="4">
        <v>162.78</v>
      </c>
      <c r="V10" s="4">
        <v>0</v>
      </c>
      <c r="W10" s="4">
        <v>0</v>
      </c>
      <c r="X10" s="4" t="s">
        <v>77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45109</v>
      </c>
      <c r="G11" s="6">
        <v>45110</v>
      </c>
      <c r="H11" s="4">
        <v>1</v>
      </c>
      <c r="I11" s="4">
        <v>1</v>
      </c>
      <c r="J11" s="4">
        <v>1</v>
      </c>
      <c r="K11" s="4" t="s">
        <v>30</v>
      </c>
      <c r="L11" s="4">
        <v>45.87</v>
      </c>
      <c r="M11" s="4">
        <v>45.87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45106</v>
      </c>
      <c r="S11" s="6">
        <v>45113</v>
      </c>
      <c r="T11" s="4" t="s">
        <v>34</v>
      </c>
      <c r="U11" s="4">
        <v>45.87</v>
      </c>
      <c r="V11" s="4">
        <v>0</v>
      </c>
      <c r="W11" s="4">
        <v>0</v>
      </c>
      <c r="X11" s="4" t="s">
        <v>83</v>
      </c>
      <c r="Y11" s="4" t="s">
        <v>84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A16" sqref="A16:C18"/>
    </sheetView>
  </sheetViews>
  <sheetFormatPr defaultColWidth="10" defaultRowHeight="14.4"/>
  <cols>
    <col min="1" max="1" width="12.8888888888889" style="4"/>
    <col min="2" max="2" width="10.7777777777778" style="4"/>
    <col min="3" max="16363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85</v>
      </c>
    </row>
    <row r="2" s="4" customFormat="1" spans="1:9">
      <c r="A2" s="5">
        <v>999224141434555</v>
      </c>
      <c r="B2" s="6">
        <v>45107</v>
      </c>
      <c r="C2" s="6">
        <v>45110</v>
      </c>
      <c r="D2" s="4">
        <v>486</v>
      </c>
      <c r="E2" s="4" t="str">
        <f>VLOOKUP(A2,HOP!A:L,12,0)</f>
        <v>486.00</v>
      </c>
      <c r="F2" s="4" t="str">
        <f>VLOOKUP(A2,HOP!A:C,3,0)</f>
        <v>3371173</v>
      </c>
      <c r="G2" s="4">
        <f>D2-E2</f>
        <v>0</v>
      </c>
      <c r="H2" s="4" t="str">
        <f>$H$1&amp;F2</f>
        <v>,3371173</v>
      </c>
      <c r="I2" s="4" t="str">
        <f>VLOOKUP(A2,HOP!A:U,21,0)</f>
        <v>直采</v>
      </c>
    </row>
    <row r="3" s="4" customFormat="1" spans="1:9">
      <c r="A3" s="5">
        <v>999224704967277</v>
      </c>
      <c r="B3" s="6">
        <v>45108</v>
      </c>
      <c r="C3" s="6">
        <v>45110</v>
      </c>
      <c r="D3" s="4">
        <v>170</v>
      </c>
      <c r="E3" s="4" t="str">
        <f>VLOOKUP(A3,HOP!A:L,12,0)</f>
        <v>170.00</v>
      </c>
      <c r="F3" s="4" t="str">
        <f>VLOOKUP(A3,HOP!A:C,3,0)</f>
        <v>3486427</v>
      </c>
      <c r="G3" s="4">
        <f t="shared" ref="G3:G11" si="0">D3-E3</f>
        <v>0</v>
      </c>
      <c r="H3" s="4" t="str">
        <f t="shared" ref="H3:H11" si="1">$H$1&amp;F3</f>
        <v>,3486427</v>
      </c>
      <c r="I3" s="4" t="str">
        <f>VLOOKUP(A3,HOP!A:U,21,0)</f>
        <v>直采</v>
      </c>
    </row>
    <row r="4" s="4" customFormat="1" spans="1:9">
      <c r="A4" s="5">
        <v>999224911916124</v>
      </c>
      <c r="B4" s="6">
        <v>45106</v>
      </c>
      <c r="C4" s="6">
        <v>45110</v>
      </c>
      <c r="D4" s="4">
        <v>189.11</v>
      </c>
      <c r="E4" s="4" t="str">
        <f>VLOOKUP(A4,HOP!A:L,12,0)</f>
        <v>189.11</v>
      </c>
      <c r="F4" s="4" t="str">
        <f>VLOOKUP(A4,HOP!A:C,3,0)</f>
        <v>3539420</v>
      </c>
      <c r="G4" s="4">
        <f t="shared" si="0"/>
        <v>0</v>
      </c>
      <c r="H4" s="4" t="str">
        <f t="shared" si="1"/>
        <v>,3539420</v>
      </c>
      <c r="I4" s="4" t="str">
        <f>VLOOKUP(A4,HOP!A:U,21,0)</f>
        <v>直采</v>
      </c>
    </row>
    <row r="5" s="4" customFormat="1" spans="1:9">
      <c r="A5" s="5">
        <v>999224960641327</v>
      </c>
      <c r="B5" s="6">
        <v>45109</v>
      </c>
      <c r="C5" s="6">
        <v>45110</v>
      </c>
      <c r="D5" s="4">
        <v>75.88</v>
      </c>
      <c r="E5" s="4" t="str">
        <f>VLOOKUP(A5,HOP!A:L,12,0)</f>
        <v>75.88</v>
      </c>
      <c r="F5" s="4" t="str">
        <f>VLOOKUP(A5,HOP!A:C,3,0)</f>
        <v>3551973</v>
      </c>
      <c r="G5" s="4">
        <f t="shared" si="0"/>
        <v>0</v>
      </c>
      <c r="H5" s="4" t="str">
        <f t="shared" si="1"/>
        <v>,3551973</v>
      </c>
      <c r="I5" s="4" t="str">
        <f>VLOOKUP(A5,HOP!A:U,21,0)</f>
        <v>直采</v>
      </c>
    </row>
    <row r="6" s="4" customFormat="1" spans="1:9">
      <c r="A6" s="5">
        <v>999224992173764</v>
      </c>
      <c r="B6" s="6">
        <v>45109</v>
      </c>
      <c r="C6" s="6">
        <v>45110</v>
      </c>
      <c r="D6" s="4">
        <v>74.28</v>
      </c>
      <c r="E6" s="4" t="str">
        <f>VLOOKUP(A6,HOP!A:L,12,0)</f>
        <v>74.28</v>
      </c>
      <c r="F6" s="4" t="str">
        <f>VLOOKUP(A6,HOP!A:C,3,0)</f>
        <v>3559587</v>
      </c>
      <c r="G6" s="4">
        <f t="shared" si="0"/>
        <v>0</v>
      </c>
      <c r="H6" s="4" t="str">
        <f t="shared" si="1"/>
        <v>,3559587</v>
      </c>
      <c r="I6" s="4" t="str">
        <f>VLOOKUP(A6,HOP!A:U,21,0)</f>
        <v>直采</v>
      </c>
    </row>
    <row r="7" s="4" customFormat="1" spans="1:9">
      <c r="A7" s="5">
        <v>999225002525543</v>
      </c>
      <c r="B7" s="6">
        <v>45105</v>
      </c>
      <c r="C7" s="6">
        <v>45110</v>
      </c>
      <c r="D7" s="4">
        <v>747.83</v>
      </c>
      <c r="E7" s="4" t="str">
        <f>VLOOKUP(A7,HOP!A:L,12,0)</f>
        <v>747.83</v>
      </c>
      <c r="F7" s="4" t="str">
        <f>VLOOKUP(A7,HOP!A:C,3,0)</f>
        <v>3561858</v>
      </c>
      <c r="G7" s="4">
        <f t="shared" si="0"/>
        <v>0</v>
      </c>
      <c r="H7" s="4" t="str">
        <f t="shared" si="1"/>
        <v>,3561858</v>
      </c>
      <c r="I7" s="4" t="str">
        <f>VLOOKUP(A7,HOP!A:U,21,0)</f>
        <v>直采</v>
      </c>
    </row>
    <row r="8" s="4" customFormat="1" spans="1:9">
      <c r="A8" s="5">
        <v>999225003546218</v>
      </c>
      <c r="B8" s="6">
        <v>45108</v>
      </c>
      <c r="C8" s="6">
        <v>45110</v>
      </c>
      <c r="D8" s="4">
        <v>583.68</v>
      </c>
      <c r="E8" s="4" t="str">
        <f>VLOOKUP(A8,HOP!A:L,12,0)</f>
        <v>583.68</v>
      </c>
      <c r="F8" s="4" t="str">
        <f>VLOOKUP(A8,HOP!A:C,3,0)</f>
        <v>3562112</v>
      </c>
      <c r="G8" s="4">
        <f t="shared" si="0"/>
        <v>0</v>
      </c>
      <c r="H8" s="4" t="str">
        <f t="shared" si="1"/>
        <v>,3562112</v>
      </c>
      <c r="I8" s="4" t="str">
        <f>VLOOKUP(A8,HOP!A:U,21,0)</f>
        <v>直采</v>
      </c>
    </row>
    <row r="9" s="4" customFormat="1" spans="1:9">
      <c r="A9" s="5">
        <v>999225003960413</v>
      </c>
      <c r="B9" s="6">
        <v>45109</v>
      </c>
      <c r="C9" s="6">
        <v>45110</v>
      </c>
      <c r="D9" s="4">
        <v>74.48</v>
      </c>
      <c r="E9" s="4" t="str">
        <f>VLOOKUP(A9,HOP!A:L,12,0)</f>
        <v>74.48</v>
      </c>
      <c r="F9" s="4" t="str">
        <f>VLOOKUP(A9,HOP!A:C,3,0)</f>
        <v>3562300</v>
      </c>
      <c r="G9" s="4">
        <f t="shared" si="0"/>
        <v>0</v>
      </c>
      <c r="H9" s="4" t="str">
        <f t="shared" si="1"/>
        <v>,3562300</v>
      </c>
      <c r="I9" s="4" t="str">
        <f>VLOOKUP(A9,HOP!A:U,21,0)</f>
        <v>直采</v>
      </c>
    </row>
    <row r="10" s="4" customFormat="1" spans="1:9">
      <c r="A10" s="5">
        <v>999225015326872</v>
      </c>
      <c r="B10" s="6">
        <v>45107</v>
      </c>
      <c r="C10" s="6">
        <v>45110</v>
      </c>
      <c r="D10" s="4">
        <v>162.78</v>
      </c>
      <c r="E10" s="4" t="str">
        <f>VLOOKUP(A10,HOP!A:L,12,0)</f>
        <v>162.78</v>
      </c>
      <c r="F10" s="4" t="str">
        <f>VLOOKUP(A10,HOP!A:C,3,0)</f>
        <v>3565239</v>
      </c>
      <c r="G10" s="4">
        <f t="shared" si="0"/>
        <v>0</v>
      </c>
      <c r="H10" s="4" t="str">
        <f t="shared" si="1"/>
        <v>,3565239</v>
      </c>
      <c r="I10" s="4" t="str">
        <f>VLOOKUP(A10,HOP!A:U,21,0)</f>
        <v>直采</v>
      </c>
    </row>
    <row r="11" s="4" customFormat="1" spans="1:9">
      <c r="A11" s="5">
        <v>999225018655090</v>
      </c>
      <c r="B11" s="6">
        <v>45109</v>
      </c>
      <c r="C11" s="6">
        <v>45110</v>
      </c>
      <c r="D11" s="4">
        <v>45.87</v>
      </c>
      <c r="E11" s="4" t="str">
        <f>VLOOKUP(A11,HOP!A:L,12,0)</f>
        <v>45.87</v>
      </c>
      <c r="F11" s="4" t="str">
        <f>VLOOKUP(A11,HOP!A:C,3,0)</f>
        <v>3565822</v>
      </c>
      <c r="G11" s="4">
        <f t="shared" si="0"/>
        <v>0</v>
      </c>
      <c r="H11" s="4" t="str">
        <f t="shared" si="1"/>
        <v>,3565822</v>
      </c>
      <c r="I11" s="4" t="str">
        <f>VLOOKUP(A11,HOP!A:U,21,0)</f>
        <v>直采</v>
      </c>
    </row>
    <row r="13" spans="4:4">
      <c r="D13" s="4">
        <f>SUM(D2:D12)</f>
        <v>2609.91</v>
      </c>
    </row>
    <row r="14" spans="4:4">
      <c r="D14" s="4" t="s">
        <v>86</v>
      </c>
    </row>
    <row r="16" spans="1:3">
      <c r="A16" s="4" t="s">
        <v>87</v>
      </c>
      <c r="B16" s="4">
        <v>2609.91</v>
      </c>
      <c r="C16" s="4">
        <v>20406.99</v>
      </c>
    </row>
    <row r="17" spans="1:1">
      <c r="A17" s="4" t="s">
        <v>88</v>
      </c>
    </row>
    <row r="18" spans="1:1">
      <c r="A18" s="4" t="s">
        <v>89</v>
      </c>
    </row>
  </sheetData>
  <autoFilter ref="A1:X11">
    <extLst/>
  </autoFilter>
  <conditionalFormatting sqref="A1:A18 A20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90</v>
      </c>
      <c r="B1" s="2" t="s">
        <v>91</v>
      </c>
      <c r="C1" s="2" t="s">
        <v>92</v>
      </c>
      <c r="D1" s="2" t="s">
        <v>93</v>
      </c>
      <c r="E1" s="2" t="s">
        <v>13</v>
      </c>
      <c r="F1" s="2" t="s">
        <v>5</v>
      </c>
      <c r="G1" s="2" t="s">
        <v>6</v>
      </c>
      <c r="H1" s="2" t="s">
        <v>94</v>
      </c>
      <c r="I1" s="2" t="s">
        <v>95</v>
      </c>
      <c r="J1" s="2" t="s">
        <v>96</v>
      </c>
      <c r="K1" s="2" t="s">
        <v>97</v>
      </c>
      <c r="L1" s="2" t="s">
        <v>98</v>
      </c>
      <c r="M1" s="2" t="s">
        <v>99</v>
      </c>
      <c r="N1" s="2" t="s">
        <v>100</v>
      </c>
      <c r="O1" s="2" t="s">
        <v>101</v>
      </c>
      <c r="P1" s="2" t="s">
        <v>102</v>
      </c>
      <c r="Q1" s="2" t="s">
        <v>103</v>
      </c>
      <c r="R1" s="2" t="s">
        <v>104</v>
      </c>
      <c r="S1" s="2" t="s">
        <v>105</v>
      </c>
      <c r="T1" s="2" t="s">
        <v>106</v>
      </c>
      <c r="U1" s="2" t="s">
        <v>107</v>
      </c>
      <c r="V1" s="2" t="s">
        <v>108</v>
      </c>
    </row>
    <row r="2" s="1" customFormat="1" spans="1:22">
      <c r="A2" s="3">
        <v>999225018655090</v>
      </c>
      <c r="B2" s="1" t="s">
        <v>109</v>
      </c>
      <c r="C2" s="1" t="s">
        <v>110</v>
      </c>
      <c r="D2" s="1" t="s">
        <v>111</v>
      </c>
      <c r="E2" s="1" t="s">
        <v>112</v>
      </c>
      <c r="F2" s="1" t="s">
        <v>113</v>
      </c>
      <c r="G2" s="1" t="s">
        <v>114</v>
      </c>
      <c r="H2" s="1" t="s">
        <v>115</v>
      </c>
      <c r="I2" s="1" t="s">
        <v>116</v>
      </c>
      <c r="J2" s="1" t="s">
        <v>30</v>
      </c>
      <c r="K2" s="1" t="s">
        <v>117</v>
      </c>
      <c r="L2" s="1" t="s">
        <v>117</v>
      </c>
      <c r="M2" s="1" t="s">
        <v>118</v>
      </c>
      <c r="N2" s="1" t="s">
        <v>118</v>
      </c>
      <c r="O2" s="1" t="s">
        <v>119</v>
      </c>
      <c r="P2" s="1" t="s">
        <v>120</v>
      </c>
      <c r="Q2" s="1" t="s">
        <v>121</v>
      </c>
      <c r="R2" s="1" t="s">
        <v>122</v>
      </c>
      <c r="S2" s="1" t="s">
        <v>123</v>
      </c>
      <c r="T2" s="1" t="s">
        <v>124</v>
      </c>
      <c r="U2" s="1" t="s">
        <v>125</v>
      </c>
      <c r="V2" s="1" t="s">
        <v>126</v>
      </c>
    </row>
    <row r="3" s="1" customFormat="1" spans="1:22">
      <c r="A3" s="3">
        <v>999225015326872</v>
      </c>
      <c r="B3" s="1" t="s">
        <v>127</v>
      </c>
      <c r="C3" s="1" t="s">
        <v>128</v>
      </c>
      <c r="D3" s="1" t="s">
        <v>129</v>
      </c>
      <c r="E3" s="1" t="s">
        <v>130</v>
      </c>
      <c r="F3" s="1" t="s">
        <v>131</v>
      </c>
      <c r="G3" s="1" t="s">
        <v>114</v>
      </c>
      <c r="H3" s="1" t="s">
        <v>115</v>
      </c>
      <c r="I3" s="1" t="s">
        <v>132</v>
      </c>
      <c r="J3" s="1" t="s">
        <v>30</v>
      </c>
      <c r="K3" s="1" t="s">
        <v>133</v>
      </c>
      <c r="L3" s="1" t="s">
        <v>133</v>
      </c>
      <c r="M3" s="1" t="s">
        <v>118</v>
      </c>
      <c r="N3" s="1" t="s">
        <v>118</v>
      </c>
      <c r="O3" s="1" t="s">
        <v>119</v>
      </c>
      <c r="P3" s="1" t="s">
        <v>120</v>
      </c>
      <c r="Q3" s="1" t="s">
        <v>121</v>
      </c>
      <c r="R3" s="1" t="s">
        <v>134</v>
      </c>
      <c r="S3" s="1" t="s">
        <v>123</v>
      </c>
      <c r="T3" s="1" t="s">
        <v>124</v>
      </c>
      <c r="U3" s="1" t="s">
        <v>125</v>
      </c>
      <c r="V3" s="1" t="s">
        <v>126</v>
      </c>
    </row>
    <row r="4" s="1" customFormat="1" spans="1:22">
      <c r="A4" s="3">
        <v>999225003960413</v>
      </c>
      <c r="B4" s="1" t="s">
        <v>127</v>
      </c>
      <c r="C4" s="1" t="s">
        <v>135</v>
      </c>
      <c r="D4" s="1" t="s">
        <v>136</v>
      </c>
      <c r="E4" s="1" t="s">
        <v>137</v>
      </c>
      <c r="F4" s="1" t="s">
        <v>113</v>
      </c>
      <c r="G4" s="1" t="s">
        <v>114</v>
      </c>
      <c r="H4" s="1" t="s">
        <v>115</v>
      </c>
      <c r="I4" s="1" t="s">
        <v>138</v>
      </c>
      <c r="J4" s="1" t="s">
        <v>30</v>
      </c>
      <c r="K4" s="1" t="s">
        <v>139</v>
      </c>
      <c r="L4" s="1" t="s">
        <v>139</v>
      </c>
      <c r="M4" s="1" t="s">
        <v>118</v>
      </c>
      <c r="N4" s="1" t="s">
        <v>118</v>
      </c>
      <c r="O4" s="1" t="s">
        <v>119</v>
      </c>
      <c r="P4" s="1" t="s">
        <v>120</v>
      </c>
      <c r="Q4" s="1" t="s">
        <v>121</v>
      </c>
      <c r="R4" s="1" t="s">
        <v>140</v>
      </c>
      <c r="S4" s="1" t="s">
        <v>123</v>
      </c>
      <c r="T4" s="1" t="s">
        <v>124</v>
      </c>
      <c r="U4" s="1" t="s">
        <v>125</v>
      </c>
      <c r="V4" s="1" t="s">
        <v>141</v>
      </c>
    </row>
    <row r="5" s="1" customFormat="1" spans="1:22">
      <c r="A5" s="3">
        <v>999225003546218</v>
      </c>
      <c r="B5" s="1" t="s">
        <v>127</v>
      </c>
      <c r="C5" s="1" t="s">
        <v>142</v>
      </c>
      <c r="D5" s="1" t="s">
        <v>143</v>
      </c>
      <c r="E5" s="1" t="s">
        <v>144</v>
      </c>
      <c r="F5" s="1" t="s">
        <v>145</v>
      </c>
      <c r="G5" s="1" t="s">
        <v>114</v>
      </c>
      <c r="H5" s="1" t="s">
        <v>115</v>
      </c>
      <c r="I5" s="1" t="s">
        <v>146</v>
      </c>
      <c r="J5" s="1" t="s">
        <v>30</v>
      </c>
      <c r="K5" s="1" t="s">
        <v>147</v>
      </c>
      <c r="L5" s="1" t="s">
        <v>147</v>
      </c>
      <c r="M5" s="1" t="s">
        <v>118</v>
      </c>
      <c r="N5" s="1" t="s">
        <v>118</v>
      </c>
      <c r="O5" s="1" t="s">
        <v>119</v>
      </c>
      <c r="P5" s="1" t="s">
        <v>120</v>
      </c>
      <c r="Q5" s="1" t="s">
        <v>121</v>
      </c>
      <c r="R5" s="1" t="s">
        <v>148</v>
      </c>
      <c r="S5" s="1" t="s">
        <v>123</v>
      </c>
      <c r="T5" s="1" t="s">
        <v>124</v>
      </c>
      <c r="U5" s="1" t="s">
        <v>125</v>
      </c>
      <c r="V5" s="1" t="s">
        <v>126</v>
      </c>
    </row>
    <row r="6" s="1" customFormat="1" spans="1:22">
      <c r="A6" s="3">
        <v>999225002525543</v>
      </c>
      <c r="B6" s="1" t="s">
        <v>127</v>
      </c>
      <c r="C6" s="1" t="s">
        <v>149</v>
      </c>
      <c r="D6" s="1" t="s">
        <v>150</v>
      </c>
      <c r="E6" s="1" t="s">
        <v>151</v>
      </c>
      <c r="F6" s="1" t="s">
        <v>127</v>
      </c>
      <c r="G6" s="1" t="s">
        <v>114</v>
      </c>
      <c r="H6" s="1" t="s">
        <v>115</v>
      </c>
      <c r="I6" s="1" t="s">
        <v>152</v>
      </c>
      <c r="J6" s="1" t="s">
        <v>30</v>
      </c>
      <c r="K6" s="1" t="s">
        <v>153</v>
      </c>
      <c r="L6" s="1" t="s">
        <v>153</v>
      </c>
      <c r="M6" s="1" t="s">
        <v>118</v>
      </c>
      <c r="N6" s="1" t="s">
        <v>118</v>
      </c>
      <c r="O6" s="1" t="s">
        <v>119</v>
      </c>
      <c r="P6" s="1" t="s">
        <v>120</v>
      </c>
      <c r="Q6" s="1" t="s">
        <v>121</v>
      </c>
      <c r="R6" s="1" t="s">
        <v>154</v>
      </c>
      <c r="S6" s="1" t="s">
        <v>123</v>
      </c>
      <c r="T6" s="1" t="s">
        <v>124</v>
      </c>
      <c r="U6" s="1" t="s">
        <v>125</v>
      </c>
      <c r="V6" s="1" t="s">
        <v>155</v>
      </c>
    </row>
    <row r="7" s="1" customFormat="1" spans="1:22">
      <c r="A7" s="3">
        <v>999224992173764</v>
      </c>
      <c r="B7" s="1" t="s">
        <v>156</v>
      </c>
      <c r="C7" s="1" t="s">
        <v>157</v>
      </c>
      <c r="D7" s="1" t="s">
        <v>136</v>
      </c>
      <c r="E7" s="1" t="s">
        <v>158</v>
      </c>
      <c r="F7" s="1" t="s">
        <v>113</v>
      </c>
      <c r="G7" s="1" t="s">
        <v>114</v>
      </c>
      <c r="H7" s="1" t="s">
        <v>115</v>
      </c>
      <c r="I7" s="1" t="s">
        <v>138</v>
      </c>
      <c r="J7" s="1" t="s">
        <v>30</v>
      </c>
      <c r="K7" s="1" t="s">
        <v>159</v>
      </c>
      <c r="L7" s="1" t="s">
        <v>159</v>
      </c>
      <c r="M7" s="1" t="s">
        <v>118</v>
      </c>
      <c r="N7" s="1" t="s">
        <v>118</v>
      </c>
      <c r="O7" s="1" t="s">
        <v>119</v>
      </c>
      <c r="P7" s="1" t="s">
        <v>120</v>
      </c>
      <c r="Q7" s="1" t="s">
        <v>121</v>
      </c>
      <c r="R7" s="1" t="s">
        <v>160</v>
      </c>
      <c r="S7" s="1" t="s">
        <v>123</v>
      </c>
      <c r="T7" s="1" t="s">
        <v>124</v>
      </c>
      <c r="U7" s="1" t="s">
        <v>125</v>
      </c>
      <c r="V7" s="1" t="s">
        <v>141</v>
      </c>
    </row>
    <row r="8" s="1" customFormat="1" spans="1:22">
      <c r="A8" s="3">
        <v>999224960641327</v>
      </c>
      <c r="B8" s="1" t="s">
        <v>161</v>
      </c>
      <c r="C8" s="1" t="s">
        <v>162</v>
      </c>
      <c r="D8" s="1" t="s">
        <v>136</v>
      </c>
      <c r="E8" s="1" t="s">
        <v>163</v>
      </c>
      <c r="F8" s="1" t="s">
        <v>113</v>
      </c>
      <c r="G8" s="1" t="s">
        <v>114</v>
      </c>
      <c r="H8" s="1" t="s">
        <v>115</v>
      </c>
      <c r="I8" s="1" t="s">
        <v>164</v>
      </c>
      <c r="J8" s="1" t="s">
        <v>30</v>
      </c>
      <c r="K8" s="1" t="s">
        <v>165</v>
      </c>
      <c r="L8" s="1" t="s">
        <v>165</v>
      </c>
      <c r="M8" s="1" t="s">
        <v>118</v>
      </c>
      <c r="N8" s="1" t="s">
        <v>118</v>
      </c>
      <c r="O8" s="1" t="s">
        <v>119</v>
      </c>
      <c r="P8" s="1" t="s">
        <v>120</v>
      </c>
      <c r="Q8" s="1" t="s">
        <v>121</v>
      </c>
      <c r="R8" s="1" t="s">
        <v>166</v>
      </c>
      <c r="S8" s="1" t="s">
        <v>123</v>
      </c>
      <c r="T8" s="1" t="s">
        <v>124</v>
      </c>
      <c r="U8" s="1" t="s">
        <v>125</v>
      </c>
      <c r="V8" s="1" t="s">
        <v>141</v>
      </c>
    </row>
    <row r="9" s="1" customFormat="1" spans="1:22">
      <c r="A9" s="3">
        <v>999224911916124</v>
      </c>
      <c r="B9" s="1" t="s">
        <v>167</v>
      </c>
      <c r="C9" s="1" t="s">
        <v>168</v>
      </c>
      <c r="D9" s="1" t="s">
        <v>129</v>
      </c>
      <c r="E9" s="1" t="s">
        <v>169</v>
      </c>
      <c r="F9" s="1" t="s">
        <v>109</v>
      </c>
      <c r="G9" s="1" t="s">
        <v>114</v>
      </c>
      <c r="H9" s="1" t="s">
        <v>115</v>
      </c>
      <c r="I9" s="1" t="s">
        <v>170</v>
      </c>
      <c r="J9" s="1" t="s">
        <v>30</v>
      </c>
      <c r="K9" s="1" t="s">
        <v>171</v>
      </c>
      <c r="L9" s="1" t="s">
        <v>171</v>
      </c>
      <c r="M9" s="1" t="s">
        <v>118</v>
      </c>
      <c r="N9" s="1" t="s">
        <v>118</v>
      </c>
      <c r="O9" s="1" t="s">
        <v>119</v>
      </c>
      <c r="P9" s="1" t="s">
        <v>120</v>
      </c>
      <c r="Q9" s="1" t="s">
        <v>121</v>
      </c>
      <c r="R9" s="1" t="s">
        <v>172</v>
      </c>
      <c r="S9" s="1" t="s">
        <v>123</v>
      </c>
      <c r="T9" s="1" t="s">
        <v>124</v>
      </c>
      <c r="U9" s="1" t="s">
        <v>125</v>
      </c>
      <c r="V9" s="1" t="s">
        <v>126</v>
      </c>
    </row>
    <row r="10" s="1" customFormat="1" spans="1:22">
      <c r="A10" s="3">
        <v>999224704967277</v>
      </c>
      <c r="B10" s="1" t="s">
        <v>173</v>
      </c>
      <c r="C10" s="1" t="s">
        <v>174</v>
      </c>
      <c r="D10" s="1" t="s">
        <v>136</v>
      </c>
      <c r="E10" s="1" t="s">
        <v>175</v>
      </c>
      <c r="F10" s="1" t="s">
        <v>145</v>
      </c>
      <c r="G10" s="1" t="s">
        <v>114</v>
      </c>
      <c r="H10" s="1" t="s">
        <v>115</v>
      </c>
      <c r="I10" s="1" t="s">
        <v>176</v>
      </c>
      <c r="J10" s="1" t="s">
        <v>30</v>
      </c>
      <c r="K10" s="1" t="s">
        <v>177</v>
      </c>
      <c r="L10" s="1" t="s">
        <v>177</v>
      </c>
      <c r="M10" s="1" t="s">
        <v>118</v>
      </c>
      <c r="N10" s="1" t="s">
        <v>118</v>
      </c>
      <c r="O10" s="1" t="s">
        <v>119</v>
      </c>
      <c r="P10" s="1" t="s">
        <v>120</v>
      </c>
      <c r="Q10" s="1" t="s">
        <v>121</v>
      </c>
      <c r="R10" s="1" t="s">
        <v>178</v>
      </c>
      <c r="S10" s="1" t="s">
        <v>123</v>
      </c>
      <c r="T10" s="1" t="s">
        <v>124</v>
      </c>
      <c r="U10" s="1" t="s">
        <v>125</v>
      </c>
      <c r="V10" s="1" t="s">
        <v>141</v>
      </c>
    </row>
    <row r="11" s="1" customFormat="1" spans="1:22">
      <c r="A11" s="3">
        <v>999224141434555</v>
      </c>
      <c r="B11" s="1" t="s">
        <v>179</v>
      </c>
      <c r="C11" s="1" t="s">
        <v>180</v>
      </c>
      <c r="D11" s="1" t="s">
        <v>181</v>
      </c>
      <c r="E11" s="1" t="s">
        <v>182</v>
      </c>
      <c r="F11" s="1" t="s">
        <v>131</v>
      </c>
      <c r="G11" s="1" t="s">
        <v>114</v>
      </c>
      <c r="H11" s="1" t="s">
        <v>115</v>
      </c>
      <c r="I11" s="1" t="s">
        <v>183</v>
      </c>
      <c r="J11" s="1" t="s">
        <v>30</v>
      </c>
      <c r="K11" s="1" t="s">
        <v>184</v>
      </c>
      <c r="L11" s="1" t="s">
        <v>184</v>
      </c>
      <c r="M11" s="1" t="s">
        <v>118</v>
      </c>
      <c r="N11" s="1" t="s">
        <v>118</v>
      </c>
      <c r="O11" s="1" t="s">
        <v>119</v>
      </c>
      <c r="P11" s="1" t="s">
        <v>120</v>
      </c>
      <c r="Q11" s="1" t="s">
        <v>121</v>
      </c>
      <c r="R11" s="1" t="s">
        <v>185</v>
      </c>
      <c r="S11" s="1" t="s">
        <v>123</v>
      </c>
      <c r="T11" s="1" t="s">
        <v>124</v>
      </c>
      <c r="U11" s="1" t="s">
        <v>125</v>
      </c>
      <c r="V11" s="1" t="s">
        <v>126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2023-07-06T01:07:09Z</dcterms:created>
  <dcterms:modified xsi:type="dcterms:W3CDTF">2023-07-06T01:13:47Z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9EBFFF0BA0034EAB91177B0140BB56F5_12</vt:lpwstr>
  </property>
  <property fmtid="{D5CDD505-2E9C-101B-9397-08002B2CF9AE}" pid="3" name="KSOProductBuildVer">
    <vt:lpwstr>2052-11.1.0.14309</vt:lpwstr>
  </property>
</Properties>
</file>