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8844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对账!$1:$2</definedName>
  </definedNames>
  <calcPr calcId="144525"/>
</workbook>
</file>

<file path=xl/sharedStrings.xml><?xml version="1.0" encoding="utf-8"?>
<sst xmlns="http://schemas.openxmlformats.org/spreadsheetml/2006/main" count="89" uniqueCount="77">
  <si>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</si>
  <si>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</si>
  <si>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</si>
  <si>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</si>
  <si>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</si>
  <si>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</si>
  <si>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</si>
  <si>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</si>
  <si>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</si>
  <si>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</si>
  <si>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</si>
  <si>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</si>
  <si>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</si>
  <si>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</si>
  <si>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</si>
  <si>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</si>
  <si>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</si>
  <si>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</si>
  <si>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</si>
  <si>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</si>
  <si>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</si>
  <si>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</si>
  <si>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</si>
  <si>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</si>
  <si>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</si>
  <si>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999225093098531	</t>
  </si>
  <si>
    <t>Ctrip</t>
  </si>
  <si>
    <t>正常</t>
  </si>
  <si>
    <t>[东莞]轻住酒店·莲峰精选(莲峰路长安万达店)(85212441)</t>
  </si>
  <si>
    <t>精选双床房&lt;双人入住&gt;&lt;内宾&gt;&lt;预付&gt;&lt;无早&gt;</t>
  </si>
  <si>
    <t>CNY</t>
  </si>
  <si>
    <t>汪俊</t>
  </si>
  <si>
    <t>CA11323230707CNY</t>
  </si>
  <si>
    <t>未提现</t>
  </si>
  <si>
    <t>携程开票</t>
  </si>
  <si>
    <t xml:space="preserve">3585482	</t>
  </si>
  <si>
    <t xml:space="preserve">1675723946189684788	</t>
  </si>
  <si>
    <t>,</t>
  </si>
  <si>
    <t>CNY 91.91</t>
  </si>
  <si>
    <t>A230707091657911</t>
  </si>
  <si>
    <t>CNY / HKD 当前参考汇率: 1.078939639</t>
  </si>
  <si>
    <t>总计：91.91 CNY/
99.17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</si>
  <si>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</si>
  <si>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</si>
  <si>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</si>
  <si>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</si>
  <si>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</si>
  <si>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</si>
  <si>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</si>
  <si>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</si>
  <si>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</si>
  <si>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</si>
  <si>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</si>
  <si>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</si>
  <si>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</si>
  <si>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</si>
  <si>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</si>
  <si>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</si>
  <si>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</si>
  <si>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</si>
  <si>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</si>
  <si>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2023-07-03</t>
  </si>
  <si>
    <t>3585482</t>
  </si>
  <si>
    <t>轻住酒店·莲峰精选(莲峰路长安万达店)</t>
  </si>
  <si>
    <t>2023-07-04</t>
  </si>
  <si>
    <t>退房日月结</t>
  </si>
  <si>
    <t>91.91</t>
  </si>
  <si>
    <t>RMB</t>
  </si>
  <si>
    <t>0</t>
  </si>
  <si>
    <t>0.00</t>
  </si>
  <si>
    <t>携程汇智国内直连</t>
  </si>
  <si>
    <t>1861</t>
  </si>
  <si>
    <t>2023-07-03 12:31:37</t>
  </si>
  <si>
    <t>否</t>
  </si>
  <si>
    <t>汇智国际旅游发展有限公司</t>
  </si>
  <si>
    <t>直连</t>
  </si>
  <si>
    <t>中国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</si>
</sst>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5" applyNumberFormat="0" applyAlignment="0" applyProtection="0">
      <alignment vertical="center"/>
    </xf>
    <xf numFmtId="0" fontId="16" fillId="11" borderId="1" applyNumberFormat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10</xdr:row>
      <xdr:rowOff>0</xdr:rowOff>
    </xdr:from>
    <xdr:to>
      <xdr:col>13</xdr:col>
      <xdr:colOff>571500</xdr:colOff>
      <xdr:row>40</xdr:row>
      <xdr:rowOff>7620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828800"/>
          <a:ext cx="9685020" cy="54940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"/>
  <sheetViews>
    <sheetView workbookViewId="0">
      <selection activeCell="A1" sqref="$A1:$XFD1048576"/>
    </sheetView>
  </sheetViews>
  <sheetFormatPr defaultColWidth="10" defaultRowHeight="14.4" outlineLevelRow="1"/>
  <cols>
    <col min="1" max="16384" width="10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45110</v>
      </c>
      <c r="G2" s="6">
        <v>45111</v>
      </c>
      <c r="H2" s="4">
        <v>1</v>
      </c>
      <c r="I2" s="4">
        <v>1</v>
      </c>
      <c r="J2" s="4">
        <v>1</v>
      </c>
      <c r="K2" s="4" t="s">
        <v>30</v>
      </c>
      <c r="L2" s="4">
        <v>91.91</v>
      </c>
      <c r="M2" s="4">
        <v>91.91</v>
      </c>
      <c r="N2" s="4" t="s">
        <v>31</v>
      </c>
      <c r="O2" s="4" t="s">
        <v>32</v>
      </c>
      <c r="P2" s="4" t="s">
        <v>33</v>
      </c>
      <c r="Q2" s="4">
        <v>0</v>
      </c>
      <c r="R2" s="7">
        <v>45110.0000115741</v>
      </c>
      <c r="S2" s="6">
        <v>45114</v>
      </c>
      <c r="T2" s="4" t="s">
        <v>34</v>
      </c>
      <c r="U2" s="4">
        <v>91.91</v>
      </c>
      <c r="V2" s="4">
        <v>0</v>
      </c>
      <c r="W2" s="4">
        <v>0</v>
      </c>
      <c r="X2" s="4" t="s">
        <v>35</v>
      </c>
      <c r="Y2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"/>
  <sheetViews>
    <sheetView tabSelected="1" workbookViewId="0">
      <selection activeCell="G7" sqref="G7"/>
    </sheetView>
  </sheetViews>
  <sheetFormatPr defaultColWidth="10" defaultRowHeight="14.4"/>
  <cols>
    <col min="1" max="1" width="12.8888888888889" style="4"/>
    <col min="2" max="16362" width="10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37</v>
      </c>
    </row>
    <row r="2" s="4" customFormat="1" spans="1:9">
      <c r="A2" s="5">
        <v>999225093098531</v>
      </c>
      <c r="B2" s="6">
        <v>45110</v>
      </c>
      <c r="C2" s="6">
        <v>45111</v>
      </c>
      <c r="D2" s="4">
        <v>91.91</v>
      </c>
      <c r="E2" s="4" t="str">
        <f>VLOOKUP(A2,HOP!A:L,12,0)</f>
        <v>91.91</v>
      </c>
      <c r="F2" s="4" t="str">
        <f>VLOOKUP(A2,HOP!A:C,3,0)</f>
        <v>3585482</v>
      </c>
      <c r="G2" s="4">
        <f>D2-E2</f>
        <v>0</v>
      </c>
      <c r="H2" s="4" t="str">
        <f>$H$1&amp;F2</f>
        <v>,3585482</v>
      </c>
      <c r="I2" s="4" t="str">
        <f>VLOOKUP(A2,HOP!A:U,21,0)</f>
        <v>直连</v>
      </c>
    </row>
    <row r="4" spans="4:4">
      <c r="D4" s="4">
        <f>SUM(D2:D3)</f>
        <v>91.91</v>
      </c>
    </row>
    <row r="5" spans="4:4">
      <c r="D5" s="4" t="s">
        <v>38</v>
      </c>
    </row>
    <row r="7" spans="1:3">
      <c r="A7" s="4" t="s">
        <v>39</v>
      </c>
      <c r="B7" s="4">
        <v>91.91</v>
      </c>
      <c r="C7" s="4">
        <v>99.17</v>
      </c>
    </row>
    <row r="8" spans="1:1">
      <c r="A8" s="4" t="s">
        <v>40</v>
      </c>
    </row>
    <row r="9" spans="1:1">
      <c r="A9" s="4" t="s">
        <v>41</v>
      </c>
    </row>
  </sheetData>
  <autoFilter ref="A1:XFD2">
    <extLst/>
  </autoFilter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"/>
  <sheetViews>
    <sheetView workbookViewId="0">
      <selection activeCell="E10" sqref="E10"/>
    </sheetView>
  </sheetViews>
  <sheetFormatPr defaultColWidth="8.88888888888889" defaultRowHeight="13.2" outlineLevelRow="1"/>
  <cols>
    <col min="1" max="1" width="12.8888888888889" style="1"/>
    <col min="2" max="16383" width="8.88888888888889" style="1"/>
  </cols>
  <sheetData>
    <row r="1" s="1" customFormat="1" spans="1:22">
      <c r="A1" s="2" t="s">
        <v>42</v>
      </c>
      <c r="B1" s="2" t="s">
        <v>43</v>
      </c>
      <c r="C1" s="2" t="s">
        <v>44</v>
      </c>
      <c r="D1" s="2" t="s">
        <v>45</v>
      </c>
      <c r="E1" s="2" t="s">
        <v>13</v>
      </c>
      <c r="F1" s="2" t="s">
        <v>5</v>
      </c>
      <c r="G1" s="2" t="s">
        <v>6</v>
      </c>
      <c r="H1" s="2" t="s">
        <v>46</v>
      </c>
      <c r="I1" s="2" t="s">
        <v>47</v>
      </c>
      <c r="J1" s="2" t="s">
        <v>48</v>
      </c>
      <c r="K1" s="2" t="s">
        <v>49</v>
      </c>
      <c r="L1" s="2" t="s">
        <v>50</v>
      </c>
      <c r="M1" s="2" t="s">
        <v>51</v>
      </c>
      <c r="N1" s="2" t="s">
        <v>52</v>
      </c>
      <c r="O1" s="2" t="s">
        <v>53</v>
      </c>
      <c r="P1" s="2" t="s">
        <v>54</v>
      </c>
      <c r="Q1" s="2" t="s">
        <v>55</v>
      </c>
      <c r="R1" s="2" t="s">
        <v>56</v>
      </c>
      <c r="S1" s="2" t="s">
        <v>57</v>
      </c>
      <c r="T1" s="2" t="s">
        <v>58</v>
      </c>
      <c r="U1" s="2" t="s">
        <v>59</v>
      </c>
      <c r="V1" s="2" t="s">
        <v>60</v>
      </c>
    </row>
    <row r="2" s="1" customFormat="1" spans="1:22">
      <c r="A2" s="3">
        <v>999225093098531</v>
      </c>
      <c r="B2" s="1" t="s">
        <v>61</v>
      </c>
      <c r="C2" s="1" t="s">
        <v>62</v>
      </c>
      <c r="D2" s="1" t="s">
        <v>63</v>
      </c>
      <c r="E2" s="1" t="s">
        <v>31</v>
      </c>
      <c r="F2" s="1" t="s">
        <v>61</v>
      </c>
      <c r="G2" s="1" t="s">
        <v>64</v>
      </c>
      <c r="H2" s="1" t="s">
        <v>65</v>
      </c>
      <c r="I2" s="1" t="s">
        <v>66</v>
      </c>
      <c r="J2" s="1" t="s">
        <v>67</v>
      </c>
      <c r="K2" s="1" t="s">
        <v>66</v>
      </c>
      <c r="L2" s="1" t="s">
        <v>66</v>
      </c>
      <c r="M2" s="1" t="s">
        <v>68</v>
      </c>
      <c r="N2" s="1" t="s">
        <v>68</v>
      </c>
      <c r="O2" s="1" t="s">
        <v>69</v>
      </c>
      <c r="P2" s="1" t="s">
        <v>70</v>
      </c>
      <c r="Q2" s="1" t="s">
        <v>71</v>
      </c>
      <c r="R2" s="1" t="s">
        <v>72</v>
      </c>
      <c r="S2" s="1" t="s">
        <v>73</v>
      </c>
      <c r="T2" s="1" t="s">
        <v>74</v>
      </c>
      <c r="U2" s="1" t="s">
        <v>75</v>
      </c>
      <c r="V2" s="1" t="s">
        <v>76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2023-07-07T01:07:00Z</dcterms:created>
  <dcterms:modified xsi:type="dcterms:W3CDTF">2023-07-07T01:18:35Z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8E40121FD70B41F497EEB28879C05586_12</vt:lpwstr>
  </property>
  <property fmtid="{D5CDD505-2E9C-101B-9397-08002B2CF9AE}" pid="3" name="KSOProductBuildVer">
    <vt:lpwstr>2052-11.1.0.14309</vt:lpwstr>
  </property>
</Properties>
</file>