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<sst xmlns="http://schemas.openxmlformats.org/spreadsheetml/2006/main" count="442" uniqueCount="187">
  <si>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</si>
  <si>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</si>
  <si>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</si>
  <si>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</si>
  <si>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</si>
  <si>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</si>
  <si>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</si>
  <si>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</si>
  <si>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</si>
  <si>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</si>
  <si>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</si>
  <si>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</si>
  <si>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</si>
  <si>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</si>
  <si>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</si>
  <si>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</si>
  <si>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</si>
  <si>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</si>
  <si>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</si>
  <si>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</si>
  <si>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</si>
  <si>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</si>
  <si>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</si>
  <si>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</si>
  <si>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</si>
  <si>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999224112781473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</si>
  <si>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</si>
  <si>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</si>
  <si>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</si>
  <si>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</si>
  <si>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</si>
  <si>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SUN/JIANHAO,ZHU/YUNYI</t>
  </si>
  <si>
    <t>CA363230708CNY</t>
  </si>
  <si>
    <t>未提现</t>
  </si>
  <si>
    <t>携程开票</t>
  </si>
  <si>
    <t xml:space="preserve">3360149	</t>
  </si>
  <si>
    <t xml:space="preserve">	</t>
  </si>
  <si>
    <t xml:space="preserve">999224141339002	</t>
  </si>
  <si>
    <t>高级房(至少提前5天预订)(至少连住2晚及以上)&lt;双人入住&gt;&lt;内宾&gt;&lt;无早&gt;</t>
  </si>
  <si>
    <t>GONG/MENGQI,GAO/HAIHANG</t>
  </si>
  <si>
    <t xml:space="preserve">3371126	</t>
  </si>
  <si>
    <t xml:space="preserve">8989504	</t>
  </si>
  <si>
    <t xml:space="preserve">999224148631402	</t>
  </si>
  <si>
    <t>CHEN/YINGCHAO,LUO/AIFANG</t>
  </si>
  <si>
    <t xml:space="preserve">3372886	</t>
  </si>
  <si>
    <t xml:space="preserve">8990347	</t>
  </si>
  <si>
    <t xml:space="preserve">999224152200124	</t>
  </si>
  <si>
    <t>Qin/Liang</t>
  </si>
  <si>
    <t xml:space="preserve">3374495	</t>
  </si>
  <si>
    <t xml:space="preserve">999224159896228	</t>
  </si>
  <si>
    <t>LIAN/TINGHUI,LIAN/TINGRUI</t>
  </si>
  <si>
    <t xml:space="preserve">3377067	</t>
  </si>
  <si>
    <t xml:space="preserve">24182461978	</t>
  </si>
  <si>
    <t>[香港]香港富荟旺角酒店(iclub Mong Kok Hotel)(69311702)</t>
  </si>
  <si>
    <t>卓荟客房(至少提前3天预订)&lt;连住2-7晚&gt;&lt;双人入住&gt;&lt;内宾&gt;&lt;无早&gt;</t>
  </si>
  <si>
    <t>tao/qiaozhen</t>
  </si>
  <si>
    <t xml:space="preserve">3381473	</t>
  </si>
  <si>
    <t xml:space="preserve">11192883	</t>
  </si>
  <si>
    <t xml:space="preserve">999224517338116	</t>
  </si>
  <si>
    <t>[香港]香港九龙海湾酒店(Kowloon Harbourfront Hotel)(25665271)</t>
  </si>
  <si>
    <t>双卧室城景套房(至少提前7天预订)(至少连住2晚及以上)&lt;三人入住&gt;&lt;内宾&gt;&lt;无早&gt;</t>
  </si>
  <si>
    <t>Chen/Hui</t>
  </si>
  <si>
    <t xml:space="preserve">3445372	</t>
  </si>
  <si>
    <t xml:space="preserve">468742	</t>
  </si>
  <si>
    <t xml:space="preserve">999224604102741	</t>
  </si>
  <si>
    <t>[香港]香港九龙海逸君绰酒店(Harbour Grand Kowloon)(17095949)</t>
  </si>
  <si>
    <t>高级客房(至少连住2晚及以上)&lt;特惠&gt;&lt;双人入住&gt;&lt;内宾&gt;&lt;无早&gt;</t>
  </si>
  <si>
    <t>ZHU/ZHEN</t>
  </si>
  <si>
    <t xml:space="preserve">3462714	</t>
  </si>
  <si>
    <t xml:space="preserve">13045555	</t>
  </si>
  <si>
    <t xml:space="preserve">999224664970195	</t>
  </si>
  <si>
    <t>[梅州]梅州白天鹅迎宾馆(100697959)</t>
  </si>
  <si>
    <t>商务江景大床房&lt;超值特惠&gt;&lt;双人入住&gt;&lt;日历房套餐高价值&gt;&lt;单早&gt;&lt;新酒店礼盒&gt;</t>
  </si>
  <si>
    <t>冯海鹏</t>
  </si>
  <si>
    <t xml:space="preserve">999224703492945	</t>
  </si>
  <si>
    <t>CHEN/SUYUN,WANG/YUEQIN</t>
  </si>
  <si>
    <t xml:space="preserve">3486180	</t>
  </si>
  <si>
    <t xml:space="preserve">9005263	</t>
  </si>
  <si>
    <t xml:space="preserve">999224714577658	</t>
  </si>
  <si>
    <t>[梅州]梅州麓湖山酒店(67856423)</t>
  </si>
  <si>
    <t>标准双床房&lt;双人入住&gt;&lt;升级特惠&gt;&lt;双早&gt;</t>
  </si>
  <si>
    <t>何连英,陈辉</t>
  </si>
  <si>
    <t xml:space="preserve">999224863111311	</t>
  </si>
  <si>
    <t>[梅州]梅州昌盛豪生大酒店(45834822)</t>
  </si>
  <si>
    <t>柚见汝——非遗大床房&lt;超值特惠&gt;&lt;双人入住&gt;&lt;双早&gt;</t>
  </si>
  <si>
    <t>陈少坚</t>
  </si>
  <si>
    <t xml:space="preserve">588727	</t>
  </si>
  <si>
    <t xml:space="preserve">999224872842568	</t>
  </si>
  <si>
    <t>柚见好——非遗双床房&lt;超值特惠&gt;&lt;双人入住&gt;&lt;双早&gt;</t>
  </si>
  <si>
    <t>赵森</t>
  </si>
  <si>
    <t xml:space="preserve">588810	</t>
  </si>
  <si>
    <t>取消</t>
  </si>
  <si>
    <t xml:space="preserve">999224905444900	</t>
  </si>
  <si>
    <t>张文菲</t>
  </si>
  <si>
    <t xml:space="preserve">999224910934218	</t>
  </si>
  <si>
    <t>柚见客家——非遗套房&lt;超值特惠&gt;&lt;双人入住&gt;&lt;双早&gt;</t>
  </si>
  <si>
    <t>邓威</t>
  </si>
  <si>
    <t xml:space="preserve">589120	</t>
  </si>
  <si>
    <t>，</t>
  </si>
  <si>
    <t>202306111034190071</t>
  </si>
  <si>
    <t>202306200926010020</t>
  </si>
  <si>
    <t>202306202138060069</t>
  </si>
  <si>
    <t>202306221712190077</t>
  </si>
  <si>
    <t>202306222110580077</t>
  </si>
  <si>
    <t>A230708092827481</t>
  </si>
  <si>
    <t>房集：i230708092714 2852.1元</t>
  </si>
  <si>
    <t>CNY / HKD 当前参考汇率: 1.081934922</t>
  </si>
  <si>
    <t>总计： 26967.1 CNY/
29176.65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</si>
  <si>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</si>
  <si>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</si>
  <si>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</si>
  <si>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</si>
  <si>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</si>
  <si>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</si>
  <si>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</si>
  <si>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</si>
  <si>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</si>
  <si>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</si>
  <si>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</si>
  <si>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</si>
  <si>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</si>
  <si>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</si>
  <si>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</si>
  <si>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</si>
  <si>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</si>
  <si>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</si>
  <si>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</si>
  <si>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</si>
  <si>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3486180</t>
  </si>
  <si>
    <t>香港九龙酒店</t>
  </si>
  <si>
    <t>CHEN SUYUN,WANG YUEQIN</t>
  </si>
  <si>
    <t>2023-06-21</t>
  </si>
  <si>
    <t>2023-06-23</t>
  </si>
  <si>
    <t>退房日周结</t>
  </si>
  <si>
    <t>2226.00</t>
  </si>
  <si>
    <t>RMB</t>
  </si>
  <si>
    <t>0</t>
  </si>
  <si>
    <t>0.00</t>
  </si>
  <si>
    <t>携程国内直连(DD)</t>
  </si>
  <si>
    <t>01.011249</t>
  </si>
  <si>
    <t>2023-06-12 14:31:07</t>
  </si>
  <si>
    <t>否</t>
  </si>
  <si>
    <t>汇智国际旅游发展有限公司</t>
  </si>
  <si>
    <t>直采</t>
  </si>
  <si>
    <t>中国</t>
  </si>
  <si>
    <t>2023-06-04</t>
  </si>
  <si>
    <t>3462714</t>
  </si>
  <si>
    <t>香港九龙海逸君绰酒店</t>
  </si>
  <si>
    <t>ZHU ZHEN</t>
  </si>
  <si>
    <t>2371.00</t>
  </si>
  <si>
    <t>2023-06-05 10:04:01</t>
  </si>
  <si>
    <t>2023-06-01</t>
  </si>
  <si>
    <t>3445372</t>
  </si>
  <si>
    <t>香港九龙海湾酒店</t>
  </si>
  <si>
    <t>Chen Hui</t>
  </si>
  <si>
    <t>1768.00</t>
  </si>
  <si>
    <t>2023-06-01 17:42:31</t>
  </si>
  <si>
    <t>2023-05-16</t>
  </si>
  <si>
    <t>3381473</t>
  </si>
  <si>
    <t>香港富荟旺角酒店</t>
  </si>
  <si>
    <t>tao qiaozhen</t>
  </si>
  <si>
    <t>1570.00</t>
  </si>
  <si>
    <t>2023-05-19 10:53:37</t>
  </si>
  <si>
    <t>2023-05-15</t>
  </si>
  <si>
    <t>3377067</t>
  </si>
  <si>
    <t>LIAN TINGHUI,LIAN TINGRUI</t>
  </si>
  <si>
    <t>2023-06-20</t>
  </si>
  <si>
    <t>5262.00</t>
  </si>
  <si>
    <t>2023-05-17 17:37:38</t>
  </si>
  <si>
    <t>3374495</t>
  </si>
  <si>
    <t>Qin Liang</t>
  </si>
  <si>
    <t>2568.00</t>
  </si>
  <si>
    <t>2023-05-16 14:07:38</t>
  </si>
  <si>
    <t>2023-05-14</t>
  </si>
  <si>
    <t>3372886</t>
  </si>
  <si>
    <t>CHEN YINGCHAO,LUO AIFANG</t>
  </si>
  <si>
    <t>1747.00</t>
  </si>
  <si>
    <t>2023-05-23 14:08:20</t>
  </si>
  <si>
    <t>3371126</t>
  </si>
  <si>
    <t>GONG MENGQI,GAO HAIHANG</t>
  </si>
  <si>
    <t>1653.00</t>
  </si>
  <si>
    <t>2023-05-23 13:53:05</t>
  </si>
  <si>
    <t>2023-05-12</t>
  </si>
  <si>
    <t>3360149</t>
  </si>
  <si>
    <t>SUN JIANHAO,ZHU YUNYI</t>
  </si>
  <si>
    <t>4950.00</t>
  </si>
  <si>
    <t>2023-05-16 17:21:02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</si>
</sst>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266700</xdr:colOff>
      <xdr:row>61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3822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45100</v>
      </c>
      <c r="H2" s="4">
        <v>2</v>
      </c>
      <c r="I2" s="4">
        <v>3</v>
      </c>
      <c r="J2" s="4">
        <v>6</v>
      </c>
      <c r="K2" s="4" t="s">
        <v>30</v>
      </c>
      <c r="L2" s="4">
        <v>4950</v>
      </c>
      <c r="M2" s="4">
        <v>4950</v>
      </c>
      <c r="N2" s="4" t="s">
        <v>31</v>
      </c>
      <c r="O2" s="4" t="s">
        <v>32</v>
      </c>
      <c r="P2" s="4" t="s">
        <v>33</v>
      </c>
      <c r="Q2" s="4">
        <v>0</v>
      </c>
      <c r="R2" s="8">
        <v>45058</v>
      </c>
      <c r="S2" s="6">
        <v>45115</v>
      </c>
      <c r="T2" s="4" t="s">
        <v>34</v>
      </c>
      <c r="U2" s="4">
        <v>4950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45098</v>
      </c>
      <c r="G3" s="6">
        <v>45100</v>
      </c>
      <c r="H3" s="4">
        <v>1</v>
      </c>
      <c r="I3" s="4">
        <v>2</v>
      </c>
      <c r="J3" s="4">
        <v>2</v>
      </c>
      <c r="K3" s="4" t="s">
        <v>30</v>
      </c>
      <c r="L3" s="4">
        <v>1653</v>
      </c>
      <c r="M3" s="4">
        <v>1653</v>
      </c>
      <c r="N3" s="4" t="s">
        <v>39</v>
      </c>
      <c r="O3" s="4" t="s">
        <v>32</v>
      </c>
      <c r="P3" s="4" t="s">
        <v>33</v>
      </c>
      <c r="Q3" s="4">
        <v>0</v>
      </c>
      <c r="R3" s="8">
        <v>45060</v>
      </c>
      <c r="S3" s="6">
        <v>45115</v>
      </c>
      <c r="T3" s="4" t="s">
        <v>34</v>
      </c>
      <c r="U3" s="4">
        <v>1653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45098</v>
      </c>
      <c r="G4" s="6">
        <v>45100</v>
      </c>
      <c r="H4" s="4">
        <v>1</v>
      </c>
      <c r="I4" s="4">
        <v>2</v>
      </c>
      <c r="J4" s="4">
        <v>2</v>
      </c>
      <c r="K4" s="4" t="s">
        <v>30</v>
      </c>
      <c r="L4" s="4">
        <v>1747</v>
      </c>
      <c r="M4" s="4">
        <v>1747</v>
      </c>
      <c r="N4" s="4" t="s">
        <v>43</v>
      </c>
      <c r="O4" s="4" t="s">
        <v>32</v>
      </c>
      <c r="P4" s="4" t="s">
        <v>33</v>
      </c>
      <c r="Q4" s="4">
        <v>0</v>
      </c>
      <c r="R4" s="8">
        <v>45060</v>
      </c>
      <c r="S4" s="6">
        <v>45115</v>
      </c>
      <c r="T4" s="4" t="s">
        <v>34</v>
      </c>
      <c r="U4" s="4">
        <v>1747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45097</v>
      </c>
      <c r="G5" s="6">
        <v>45100</v>
      </c>
      <c r="H5" s="4">
        <v>1</v>
      </c>
      <c r="I5" s="4">
        <v>3</v>
      </c>
      <c r="J5" s="4">
        <v>3</v>
      </c>
      <c r="K5" s="4" t="s">
        <v>30</v>
      </c>
      <c r="L5" s="4">
        <v>2568</v>
      </c>
      <c r="M5" s="4">
        <v>2568</v>
      </c>
      <c r="N5" s="4" t="s">
        <v>47</v>
      </c>
      <c r="O5" s="4" t="s">
        <v>32</v>
      </c>
      <c r="P5" s="4" t="s">
        <v>33</v>
      </c>
      <c r="Q5" s="4">
        <v>0</v>
      </c>
      <c r="R5" s="8">
        <v>45061</v>
      </c>
      <c r="S5" s="6">
        <v>45115</v>
      </c>
      <c r="T5" s="4" t="s">
        <v>34</v>
      </c>
      <c r="U5" s="4">
        <v>2568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45097</v>
      </c>
      <c r="G6" s="6">
        <v>45100</v>
      </c>
      <c r="H6" s="4">
        <v>2</v>
      </c>
      <c r="I6" s="4">
        <v>3</v>
      </c>
      <c r="J6" s="4">
        <v>6</v>
      </c>
      <c r="K6" s="4" t="s">
        <v>30</v>
      </c>
      <c r="L6" s="4">
        <v>5262</v>
      </c>
      <c r="M6" s="4">
        <v>5262</v>
      </c>
      <c r="N6" s="4" t="s">
        <v>50</v>
      </c>
      <c r="O6" s="4" t="s">
        <v>32</v>
      </c>
      <c r="P6" s="4" t="s">
        <v>33</v>
      </c>
      <c r="Q6" s="4">
        <v>0</v>
      </c>
      <c r="R6" s="8">
        <v>45061</v>
      </c>
      <c r="S6" s="6">
        <v>45115</v>
      </c>
      <c r="T6" s="4" t="s">
        <v>34</v>
      </c>
      <c r="U6" s="4">
        <v>5262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45098</v>
      </c>
      <c r="G7" s="6">
        <v>45100</v>
      </c>
      <c r="H7" s="4">
        <v>1</v>
      </c>
      <c r="I7" s="4">
        <v>2</v>
      </c>
      <c r="J7" s="4">
        <v>2</v>
      </c>
      <c r="K7" s="4" t="s">
        <v>30</v>
      </c>
      <c r="L7" s="4">
        <v>1570</v>
      </c>
      <c r="M7" s="4">
        <v>1570</v>
      </c>
      <c r="N7" s="4" t="s">
        <v>55</v>
      </c>
      <c r="O7" s="4" t="s">
        <v>32</v>
      </c>
      <c r="P7" s="4" t="s">
        <v>33</v>
      </c>
      <c r="Q7" s="4">
        <v>0</v>
      </c>
      <c r="R7" s="8">
        <v>45062</v>
      </c>
      <c r="S7" s="6">
        <v>45115</v>
      </c>
      <c r="T7" s="4" t="s">
        <v>34</v>
      </c>
      <c r="U7" s="4">
        <v>1570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45098</v>
      </c>
      <c r="G8" s="6">
        <v>45100</v>
      </c>
      <c r="H8" s="4">
        <v>1</v>
      </c>
      <c r="I8" s="4">
        <v>2</v>
      </c>
      <c r="J8" s="4">
        <v>2</v>
      </c>
      <c r="K8" s="4" t="s">
        <v>30</v>
      </c>
      <c r="L8" s="4">
        <v>1768</v>
      </c>
      <c r="M8" s="4">
        <v>1768</v>
      </c>
      <c r="N8" s="4" t="s">
        <v>61</v>
      </c>
      <c r="O8" s="4" t="s">
        <v>32</v>
      </c>
      <c r="P8" s="4" t="s">
        <v>33</v>
      </c>
      <c r="Q8" s="4">
        <v>0</v>
      </c>
      <c r="R8" s="8">
        <v>45078</v>
      </c>
      <c r="S8" s="6">
        <v>45115</v>
      </c>
      <c r="T8" s="4" t="s">
        <v>34</v>
      </c>
      <c r="U8" s="4">
        <v>1768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45098</v>
      </c>
      <c r="G9" s="6">
        <v>45100</v>
      </c>
      <c r="H9" s="4">
        <v>1</v>
      </c>
      <c r="I9" s="4">
        <v>2</v>
      </c>
      <c r="J9" s="4">
        <v>2</v>
      </c>
      <c r="K9" s="4" t="s">
        <v>30</v>
      </c>
      <c r="L9" s="4">
        <v>2371</v>
      </c>
      <c r="M9" s="4">
        <v>2371</v>
      </c>
      <c r="N9" s="4" t="s">
        <v>67</v>
      </c>
      <c r="O9" s="4" t="s">
        <v>32</v>
      </c>
      <c r="P9" s="4" t="s">
        <v>33</v>
      </c>
      <c r="Q9" s="4">
        <v>0</v>
      </c>
      <c r="R9" s="8">
        <v>45081</v>
      </c>
      <c r="S9" s="6">
        <v>45115</v>
      </c>
      <c r="T9" s="4" t="s">
        <v>34</v>
      </c>
      <c r="U9" s="4">
        <v>2371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45099</v>
      </c>
      <c r="G10" s="6">
        <v>45100</v>
      </c>
      <c r="H10" s="4">
        <v>1</v>
      </c>
      <c r="I10" s="4">
        <v>1</v>
      </c>
      <c r="J10" s="4">
        <v>1</v>
      </c>
      <c r="K10" s="4" t="s">
        <v>30</v>
      </c>
      <c r="L10" s="4">
        <v>283.5</v>
      </c>
      <c r="M10" s="4">
        <v>283.5</v>
      </c>
      <c r="N10" s="4" t="s">
        <v>73</v>
      </c>
      <c r="O10" s="4" t="s">
        <v>32</v>
      </c>
      <c r="P10" s="4" t="s">
        <v>33</v>
      </c>
      <c r="Q10" s="4">
        <v>0</v>
      </c>
      <c r="R10" s="8">
        <v>45085.0000115741</v>
      </c>
      <c r="S10" s="6">
        <v>45115</v>
      </c>
      <c r="T10" s="4" t="s">
        <v>34</v>
      </c>
      <c r="U10" s="4">
        <v>283.5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45098</v>
      </c>
      <c r="G11" s="6">
        <v>45100</v>
      </c>
      <c r="H11" s="4">
        <v>1</v>
      </c>
      <c r="I11" s="4">
        <v>2</v>
      </c>
      <c r="J11" s="4">
        <v>2</v>
      </c>
      <c r="K11" s="4" t="s">
        <v>30</v>
      </c>
      <c r="L11" s="4">
        <v>2226</v>
      </c>
      <c r="M11" s="4">
        <v>2226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45087</v>
      </c>
      <c r="S11" s="6">
        <v>45115</v>
      </c>
      <c r="T11" s="4" t="s">
        <v>34</v>
      </c>
      <c r="U11" s="4">
        <v>2226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45099</v>
      </c>
      <c r="G12" s="6">
        <v>45100</v>
      </c>
      <c r="H12" s="4">
        <v>2</v>
      </c>
      <c r="I12" s="4">
        <v>1</v>
      </c>
      <c r="J12" s="4">
        <v>2</v>
      </c>
      <c r="K12" s="4" t="s">
        <v>30</v>
      </c>
      <c r="L12" s="4">
        <v>645</v>
      </c>
      <c r="M12" s="4">
        <v>645</v>
      </c>
      <c r="N12" s="4" t="s">
        <v>81</v>
      </c>
      <c r="O12" s="4" t="s">
        <v>32</v>
      </c>
      <c r="P12" s="4" t="s">
        <v>33</v>
      </c>
      <c r="Q12" s="4">
        <v>0</v>
      </c>
      <c r="R12" s="8">
        <v>45088</v>
      </c>
      <c r="S12" s="6">
        <v>45115</v>
      </c>
      <c r="T12" s="4" t="s">
        <v>34</v>
      </c>
      <c r="U12" s="4">
        <v>645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45099</v>
      </c>
      <c r="G13" s="6">
        <v>45100</v>
      </c>
      <c r="H13" s="4">
        <v>1</v>
      </c>
      <c r="I13" s="4">
        <v>1</v>
      </c>
      <c r="J13" s="4">
        <v>1</v>
      </c>
      <c r="K13" s="4" t="s">
        <v>30</v>
      </c>
      <c r="L13" s="4">
        <v>438.9</v>
      </c>
      <c r="M13" s="4">
        <v>438.9</v>
      </c>
      <c r="N13" s="4" t="s">
        <v>85</v>
      </c>
      <c r="O13" s="4" t="s">
        <v>32</v>
      </c>
      <c r="P13" s="4" t="s">
        <v>33</v>
      </c>
      <c r="Q13" s="4">
        <v>0</v>
      </c>
      <c r="R13" s="8">
        <v>45097</v>
      </c>
      <c r="S13" s="6">
        <v>45115</v>
      </c>
      <c r="T13" s="4" t="s">
        <v>34</v>
      </c>
      <c r="U13" s="4">
        <v>438.9</v>
      </c>
      <c r="V13" s="4">
        <v>0</v>
      </c>
      <c r="W13" s="4">
        <v>0</v>
      </c>
      <c r="X13" s="4" t="s">
        <v>36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83</v>
      </c>
      <c r="E14" s="4" t="s">
        <v>88</v>
      </c>
      <c r="F14" s="6">
        <v>45099</v>
      </c>
      <c r="G14" s="6">
        <v>45100</v>
      </c>
      <c r="H14" s="4">
        <v>1</v>
      </c>
      <c r="I14" s="4">
        <v>1</v>
      </c>
      <c r="J14" s="4">
        <v>1</v>
      </c>
      <c r="K14" s="4" t="s">
        <v>30</v>
      </c>
      <c r="L14" s="4">
        <v>448.7</v>
      </c>
      <c r="M14" s="4">
        <v>448.7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45097.0000115741</v>
      </c>
      <c r="S14" s="6">
        <v>45115</v>
      </c>
      <c r="T14" s="4" t="s">
        <v>34</v>
      </c>
      <c r="U14" s="4">
        <v>448.7</v>
      </c>
      <c r="V14" s="4">
        <v>0</v>
      </c>
      <c r="W14" s="4">
        <v>0</v>
      </c>
      <c r="X14" s="4" t="s">
        <v>36</v>
      </c>
      <c r="Y14" s="4" t="s">
        <v>90</v>
      </c>
    </row>
    <row r="15" s="4" customFormat="1" spans="1:25">
      <c r="A15" s="4" t="s">
        <v>70</v>
      </c>
      <c r="B15" s="4" t="s">
        <v>26</v>
      </c>
      <c r="C15" s="4" t="s">
        <v>91</v>
      </c>
      <c r="D15" s="4" t="s">
        <v>71</v>
      </c>
      <c r="E15" s="4" t="s">
        <v>72</v>
      </c>
      <c r="F15" s="6">
        <v>45099</v>
      </c>
      <c r="G15" s="6">
        <v>45100</v>
      </c>
      <c r="H15" s="4">
        <v>1</v>
      </c>
      <c r="I15" s="4">
        <v>1</v>
      </c>
      <c r="J15" s="4">
        <v>1</v>
      </c>
      <c r="K15" s="4" t="s">
        <v>30</v>
      </c>
      <c r="L15" s="4">
        <v>-283.5</v>
      </c>
      <c r="M15" s="4">
        <v>-283.5</v>
      </c>
      <c r="N15" s="4" t="s">
        <v>73</v>
      </c>
      <c r="O15" s="4" t="s">
        <v>32</v>
      </c>
      <c r="P15" s="4" t="s">
        <v>33</v>
      </c>
      <c r="Q15" s="4">
        <v>0</v>
      </c>
      <c r="R15" s="8">
        <v>45085.0000115741</v>
      </c>
      <c r="S15" s="6">
        <v>45115</v>
      </c>
      <c r="T15" s="4" t="s">
        <v>34</v>
      </c>
      <c r="U15" s="4">
        <v>-283.5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83</v>
      </c>
      <c r="E16" s="4" t="s">
        <v>88</v>
      </c>
      <c r="F16" s="6">
        <v>45099</v>
      </c>
      <c r="G16" s="6">
        <v>45100</v>
      </c>
      <c r="H16" s="4">
        <v>1</v>
      </c>
      <c r="I16" s="4">
        <v>1</v>
      </c>
      <c r="J16" s="4">
        <v>1</v>
      </c>
      <c r="K16" s="4" t="s">
        <v>30</v>
      </c>
      <c r="L16" s="4">
        <v>441</v>
      </c>
      <c r="M16" s="4">
        <v>441</v>
      </c>
      <c r="N16" s="4" t="s">
        <v>93</v>
      </c>
      <c r="O16" s="4" t="s">
        <v>32</v>
      </c>
      <c r="P16" s="4" t="s">
        <v>33</v>
      </c>
      <c r="Q16" s="4">
        <v>0</v>
      </c>
      <c r="R16" s="8">
        <v>45099.0000115741</v>
      </c>
      <c r="S16" s="6">
        <v>45115</v>
      </c>
      <c r="T16" s="4" t="s">
        <v>34</v>
      </c>
      <c r="U16" s="4">
        <v>441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83</v>
      </c>
      <c r="E17" s="4" t="s">
        <v>95</v>
      </c>
      <c r="F17" s="6">
        <v>45099</v>
      </c>
      <c r="G17" s="6">
        <v>45100</v>
      </c>
      <c r="H17" s="4">
        <v>1</v>
      </c>
      <c r="I17" s="4">
        <v>1</v>
      </c>
      <c r="J17" s="4">
        <v>1</v>
      </c>
      <c r="K17" s="4" t="s">
        <v>30</v>
      </c>
      <c r="L17" s="4">
        <v>878.5</v>
      </c>
      <c r="M17" s="4">
        <v>878.5</v>
      </c>
      <c r="N17" s="4" t="s">
        <v>96</v>
      </c>
      <c r="O17" s="4" t="s">
        <v>32</v>
      </c>
      <c r="P17" s="4" t="s">
        <v>33</v>
      </c>
      <c r="Q17" s="4">
        <v>0</v>
      </c>
      <c r="R17" s="8">
        <v>45099.0000115741</v>
      </c>
      <c r="S17" s="6">
        <v>45115</v>
      </c>
      <c r="T17" s="4" t="s">
        <v>34</v>
      </c>
      <c r="U17" s="4">
        <v>878.5</v>
      </c>
      <c r="V17" s="4">
        <v>0</v>
      </c>
      <c r="W17" s="4">
        <v>0</v>
      </c>
      <c r="X17" s="4" t="s">
        <v>36</v>
      </c>
      <c r="Y17" s="4" t="s">
        <v>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D24" sqref="D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999224112781473</v>
      </c>
      <c r="B2" s="6">
        <v>45097</v>
      </c>
      <c r="C2" s="6">
        <v>45100</v>
      </c>
      <c r="D2" s="4">
        <v>4950</v>
      </c>
      <c r="E2" s="4" t="str">
        <f>VLOOKUP(A2,HOP!A:L,12,0)</f>
        <v>4950.00</v>
      </c>
      <c r="F2" s="4" t="str">
        <f>VLOOKUP(A2,HOP!A:C,3,0)</f>
        <v>3360149</v>
      </c>
      <c r="G2" s="4">
        <f>D2-E2</f>
        <v>0</v>
      </c>
      <c r="H2" s="4" t="str">
        <f>$H$1&amp;F2</f>
        <v>，3360149</v>
      </c>
      <c r="I2" s="4" t="str">
        <f>VLOOKUP(A2,HOP!A:U,21,0)</f>
        <v>直采</v>
      </c>
    </row>
    <row r="3" s="4" customFormat="1" spans="1:9">
      <c r="A3" s="5">
        <v>999224141339002</v>
      </c>
      <c r="B3" s="6">
        <v>45098</v>
      </c>
      <c r="C3" s="6">
        <v>45100</v>
      </c>
      <c r="D3" s="4">
        <v>1653</v>
      </c>
      <c r="E3" s="4" t="str">
        <f>VLOOKUP(A3,HOP!A:L,12,0)</f>
        <v>1653.00</v>
      </c>
      <c r="F3" s="4" t="str">
        <f>VLOOKUP(A3,HOP!A:C,3,0)</f>
        <v>3371126</v>
      </c>
      <c r="G3" s="4">
        <f t="shared" ref="G3:G16" si="0">D3-E3</f>
        <v>0</v>
      </c>
      <c r="H3" s="4" t="str">
        <f t="shared" ref="H3:H16" si="1">$H$1&amp;F3</f>
        <v>，3371126</v>
      </c>
      <c r="I3" s="4" t="str">
        <f>VLOOKUP(A3,HOP!A:U,21,0)</f>
        <v>直采</v>
      </c>
    </row>
    <row r="4" s="4" customFormat="1" spans="1:9">
      <c r="A4" s="5">
        <v>999224148631402</v>
      </c>
      <c r="B4" s="6">
        <v>45098</v>
      </c>
      <c r="C4" s="6">
        <v>45100</v>
      </c>
      <c r="D4" s="4">
        <v>1747</v>
      </c>
      <c r="E4" s="4" t="str">
        <f>VLOOKUP(A4,HOP!A:L,12,0)</f>
        <v>1747.00</v>
      </c>
      <c r="F4" s="4" t="str">
        <f>VLOOKUP(A4,HOP!A:C,3,0)</f>
        <v>3372886</v>
      </c>
      <c r="G4" s="4">
        <f t="shared" si="0"/>
        <v>0</v>
      </c>
      <c r="H4" s="4" t="str">
        <f t="shared" si="1"/>
        <v>，3372886</v>
      </c>
      <c r="I4" s="4" t="str">
        <f>VLOOKUP(A4,HOP!A:U,21,0)</f>
        <v>直采</v>
      </c>
    </row>
    <row r="5" s="4" customFormat="1" spans="1:9">
      <c r="A5" s="5">
        <v>999224152200124</v>
      </c>
      <c r="B5" s="6">
        <v>45097</v>
      </c>
      <c r="C5" s="6">
        <v>45100</v>
      </c>
      <c r="D5" s="4">
        <v>2568</v>
      </c>
      <c r="E5" s="4" t="str">
        <f>VLOOKUP(A5,HOP!A:L,12,0)</f>
        <v>2568.00</v>
      </c>
      <c r="F5" s="4" t="str">
        <f>VLOOKUP(A5,HOP!A:C,3,0)</f>
        <v>3374495</v>
      </c>
      <c r="G5" s="4">
        <f t="shared" si="0"/>
        <v>0</v>
      </c>
      <c r="H5" s="4" t="str">
        <f t="shared" si="1"/>
        <v>，3374495</v>
      </c>
      <c r="I5" s="4" t="str">
        <f>VLOOKUP(A5,HOP!A:U,21,0)</f>
        <v>直采</v>
      </c>
    </row>
    <row r="6" s="4" customFormat="1" spans="1:9">
      <c r="A6" s="5">
        <v>999224159896228</v>
      </c>
      <c r="B6" s="6">
        <v>45097</v>
      </c>
      <c r="C6" s="6">
        <v>45100</v>
      </c>
      <c r="D6" s="4">
        <v>5262</v>
      </c>
      <c r="E6" s="4" t="str">
        <f>VLOOKUP(A6,HOP!A:L,12,0)</f>
        <v>5262.00</v>
      </c>
      <c r="F6" s="4" t="str">
        <f>VLOOKUP(A6,HOP!A:C,3,0)</f>
        <v>3377067</v>
      </c>
      <c r="G6" s="4">
        <f t="shared" si="0"/>
        <v>0</v>
      </c>
      <c r="H6" s="4" t="str">
        <f t="shared" si="1"/>
        <v>，3377067</v>
      </c>
      <c r="I6" s="4" t="str">
        <f>VLOOKUP(A6,HOP!A:U,21,0)</f>
        <v>直采</v>
      </c>
    </row>
    <row r="7" s="4" customFormat="1" spans="1:9">
      <c r="A7" s="5">
        <v>24182461978</v>
      </c>
      <c r="B7" s="6">
        <v>45098</v>
      </c>
      <c r="C7" s="6">
        <v>45100</v>
      </c>
      <c r="D7" s="4">
        <v>1570</v>
      </c>
      <c r="E7" s="4" t="str">
        <f>VLOOKUP(A7,HOP!A:L,12,0)</f>
        <v>1570.00</v>
      </c>
      <c r="F7" s="4" t="str">
        <f>VLOOKUP(A7,HOP!A:C,3,0)</f>
        <v>3381473</v>
      </c>
      <c r="G7" s="4">
        <f t="shared" si="0"/>
        <v>0</v>
      </c>
      <c r="H7" s="4" t="str">
        <f t="shared" si="1"/>
        <v>，3381473</v>
      </c>
      <c r="I7" s="4" t="str">
        <f>VLOOKUP(A7,HOP!A:U,21,0)</f>
        <v>直采</v>
      </c>
    </row>
    <row r="8" s="4" customFormat="1" spans="1:9">
      <c r="A8" s="5">
        <v>999224517338116</v>
      </c>
      <c r="B8" s="6">
        <v>45098</v>
      </c>
      <c r="C8" s="6">
        <v>45100</v>
      </c>
      <c r="D8" s="4">
        <v>1768</v>
      </c>
      <c r="E8" s="4" t="str">
        <f>VLOOKUP(A8,HOP!A:L,12,0)</f>
        <v>1768.00</v>
      </c>
      <c r="F8" s="4" t="str">
        <f>VLOOKUP(A8,HOP!A:C,3,0)</f>
        <v>3445372</v>
      </c>
      <c r="G8" s="4">
        <f t="shared" si="0"/>
        <v>0</v>
      </c>
      <c r="H8" s="4" t="str">
        <f t="shared" si="1"/>
        <v>，3445372</v>
      </c>
      <c r="I8" s="4" t="str">
        <f>VLOOKUP(A8,HOP!A:U,21,0)</f>
        <v>直采</v>
      </c>
    </row>
    <row r="9" s="4" customFormat="1" spans="1:9">
      <c r="A9" s="5">
        <v>999224604102741</v>
      </c>
      <c r="B9" s="6">
        <v>45098</v>
      </c>
      <c r="C9" s="6">
        <v>45100</v>
      </c>
      <c r="D9" s="4">
        <v>2371</v>
      </c>
      <c r="E9" s="4" t="str">
        <f>VLOOKUP(A9,HOP!A:L,12,0)</f>
        <v>2371.00</v>
      </c>
      <c r="F9" s="4" t="str">
        <f>VLOOKUP(A9,HOP!A:C,3,0)</f>
        <v>3462714</v>
      </c>
      <c r="G9" s="4">
        <f t="shared" si="0"/>
        <v>0</v>
      </c>
      <c r="H9" s="4" t="str">
        <f t="shared" si="1"/>
        <v>，3462714</v>
      </c>
      <c r="I9" s="4" t="str">
        <f>VLOOKUP(A9,HOP!A:U,21,0)</f>
        <v>直采</v>
      </c>
    </row>
    <row r="10" s="4" customFormat="1" hidden="1" spans="1:9">
      <c r="A10" s="5">
        <v>999224664970195</v>
      </c>
      <c r="B10" s="6">
        <v>45099</v>
      </c>
      <c r="C10" s="6">
        <v>45100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999224703492945</v>
      </c>
      <c r="B11" s="6">
        <v>45098</v>
      </c>
      <c r="C11" s="6">
        <v>45100</v>
      </c>
      <c r="D11" s="4">
        <v>2226</v>
      </c>
      <c r="E11" s="4" t="str">
        <f>VLOOKUP(A11,HOP!A:L,12,0)</f>
        <v>2226.00</v>
      </c>
      <c r="F11" s="4" t="str">
        <f>VLOOKUP(A11,HOP!A:C,3,0)</f>
        <v>3486180</v>
      </c>
      <c r="G11" s="4">
        <f t="shared" si="0"/>
        <v>0</v>
      </c>
      <c r="H11" s="4" t="str">
        <f t="shared" si="1"/>
        <v>，3486180</v>
      </c>
      <c r="I11" s="4" t="str">
        <f>VLOOKUP(A11,HOP!A:U,21,0)</f>
        <v>直采</v>
      </c>
    </row>
    <row r="12" s="4" customFormat="1" spans="1:10">
      <c r="A12" s="5">
        <v>999224714577658</v>
      </c>
      <c r="B12" s="6">
        <v>45099</v>
      </c>
      <c r="C12" s="6">
        <v>45100</v>
      </c>
      <c r="D12" s="4">
        <v>645</v>
      </c>
      <c r="E12" s="7">
        <v>645</v>
      </c>
      <c r="F12" s="9" t="s">
        <v>99</v>
      </c>
      <c r="G12" s="4">
        <f t="shared" si="0"/>
        <v>0</v>
      </c>
      <c r="H12" s="4" t="str">
        <f t="shared" si="1"/>
        <v>，202306111034190071</v>
      </c>
      <c r="I12" s="4" t="e">
        <f>VLOOKUP(A12,HOP!A:U,21,0)</f>
        <v>#N/A</v>
      </c>
      <c r="J12" s="4">
        <v>6.11</v>
      </c>
    </row>
    <row r="13" s="4" customFormat="1" spans="1:10">
      <c r="A13" s="5">
        <v>999224863111311</v>
      </c>
      <c r="B13" s="6">
        <v>45099</v>
      </c>
      <c r="C13" s="6">
        <v>45100</v>
      </c>
      <c r="D13" s="4">
        <v>438.9</v>
      </c>
      <c r="E13" s="7">
        <v>438.9</v>
      </c>
      <c r="F13" s="9" t="s">
        <v>100</v>
      </c>
      <c r="G13" s="4">
        <f t="shared" si="0"/>
        <v>0</v>
      </c>
      <c r="H13" s="4" t="str">
        <f t="shared" si="1"/>
        <v>，202306200926010020</v>
      </c>
      <c r="I13" s="4" t="e">
        <f>VLOOKUP(A13,HOP!A:U,21,0)</f>
        <v>#N/A</v>
      </c>
      <c r="J13" s="7">
        <v>6.2</v>
      </c>
    </row>
    <row r="14" s="4" customFormat="1" spans="1:10">
      <c r="A14" s="5">
        <v>999224872842568</v>
      </c>
      <c r="B14" s="6">
        <v>45099</v>
      </c>
      <c r="C14" s="6">
        <v>45100</v>
      </c>
      <c r="D14" s="4">
        <v>448.7</v>
      </c>
      <c r="E14" s="7">
        <v>448.7</v>
      </c>
      <c r="F14" s="9" t="s">
        <v>101</v>
      </c>
      <c r="G14" s="4">
        <f t="shared" si="0"/>
        <v>0</v>
      </c>
      <c r="H14" s="4" t="str">
        <f t="shared" si="1"/>
        <v>，202306202138060069</v>
      </c>
      <c r="I14" s="4" t="e">
        <f>VLOOKUP(A14,HOP!A:U,21,0)</f>
        <v>#N/A</v>
      </c>
      <c r="J14" s="7">
        <v>6.2</v>
      </c>
    </row>
    <row r="15" s="4" customFormat="1" spans="1:10">
      <c r="A15" s="5">
        <v>999224905444900</v>
      </c>
      <c r="B15" s="6">
        <v>45099</v>
      </c>
      <c r="C15" s="6">
        <v>45100</v>
      </c>
      <c r="D15" s="4">
        <v>441</v>
      </c>
      <c r="E15" s="7">
        <v>441</v>
      </c>
      <c r="F15" s="9" t="s">
        <v>102</v>
      </c>
      <c r="G15" s="4">
        <f t="shared" si="0"/>
        <v>0</v>
      </c>
      <c r="H15" s="4" t="str">
        <f t="shared" si="1"/>
        <v>，202306221712190077</v>
      </c>
      <c r="I15" s="4" t="e">
        <f>VLOOKUP(A15,HOP!A:U,21,0)</f>
        <v>#N/A</v>
      </c>
      <c r="J15" s="4">
        <v>6.22</v>
      </c>
    </row>
    <row r="16" s="4" customFormat="1" spans="1:10">
      <c r="A16" s="5">
        <v>999224910934218</v>
      </c>
      <c r="B16" s="6">
        <v>45099</v>
      </c>
      <c r="C16" s="6">
        <v>45100</v>
      </c>
      <c r="D16" s="4">
        <v>878.5</v>
      </c>
      <c r="E16" s="7">
        <v>878.5</v>
      </c>
      <c r="F16" s="9" t="s">
        <v>103</v>
      </c>
      <c r="G16" s="4">
        <f t="shared" si="0"/>
        <v>0</v>
      </c>
      <c r="H16" s="4" t="str">
        <f t="shared" si="1"/>
        <v>，202306222110580077</v>
      </c>
      <c r="I16" s="4" t="e">
        <f>VLOOKUP(A16,HOP!A:U,21,0)</f>
        <v>#N/A</v>
      </c>
      <c r="J16" s="4">
        <v>6.22</v>
      </c>
    </row>
    <row r="18" spans="4:4">
      <c r="D18" s="4">
        <f>SUM(D2:D17)</f>
        <v>26967.1</v>
      </c>
    </row>
    <row r="24" spans="1:4">
      <c r="A24" s="4" t="s">
        <v>104</v>
      </c>
      <c r="C24" s="4">
        <v>24115</v>
      </c>
      <c r="D24" s="4">
        <v>26090.86</v>
      </c>
    </row>
    <row r="25" spans="1:4">
      <c r="A25" s="4" t="s">
        <v>105</v>
      </c>
      <c r="C25" s="4">
        <v>2852.1</v>
      </c>
      <c r="D25" s="4">
        <v>3085.79</v>
      </c>
    </row>
    <row r="26" spans="1:4">
      <c r="A26" s="4" t="s">
        <v>106</v>
      </c>
      <c r="C26" s="4">
        <f>SUBTOTAL(9,C24:C25)</f>
        <v>26967.1</v>
      </c>
      <c r="D26" s="4">
        <f>SUBTOTAL(9,D24:D25)</f>
        <v>29176.65</v>
      </c>
    </row>
    <row r="27" spans="1:1">
      <c r="A27" s="4" t="s">
        <v>107</v>
      </c>
    </row>
  </sheetData>
  <autoFilter ref="A1:XFD18">
    <filterColumn colId="3">
      <filters blank="1">
        <filter val="1570"/>
        <filter val="4950"/>
        <filter val="441"/>
        <filter val="2371"/>
        <filter val="26967.1"/>
        <filter val="5262"/>
        <filter val="1653"/>
        <filter val="645"/>
        <filter val="878.5"/>
        <filter val="2226"/>
        <filter val="1747"/>
        <filter val="448.7"/>
        <filter val="1768"/>
        <filter val="2568"/>
        <filter val="438.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999224703492945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999224604102741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131</v>
      </c>
      <c r="G3" s="1" t="s">
        <v>132</v>
      </c>
      <c r="H3" s="1" t="s">
        <v>133</v>
      </c>
      <c r="I3" s="1" t="s">
        <v>149</v>
      </c>
      <c r="J3" s="1" t="s">
        <v>135</v>
      </c>
      <c r="K3" s="1" t="s">
        <v>149</v>
      </c>
      <c r="L3" s="1" t="s">
        <v>149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150</v>
      </c>
      <c r="S3" s="1" t="s">
        <v>141</v>
      </c>
      <c r="T3" s="1" t="s">
        <v>142</v>
      </c>
      <c r="U3" s="1" t="s">
        <v>143</v>
      </c>
      <c r="V3" s="1" t="s">
        <v>144</v>
      </c>
    </row>
    <row r="4" s="1" customFormat="1" spans="1:22">
      <c r="A4" s="3">
        <v>999224517338116</v>
      </c>
      <c r="B4" s="1" t="s">
        <v>151</v>
      </c>
      <c r="C4" s="1" t="s">
        <v>152</v>
      </c>
      <c r="D4" s="1" t="s">
        <v>153</v>
      </c>
      <c r="E4" s="1" t="s">
        <v>154</v>
      </c>
      <c r="F4" s="1" t="s">
        <v>131</v>
      </c>
      <c r="G4" s="1" t="s">
        <v>132</v>
      </c>
      <c r="H4" s="1" t="s">
        <v>133</v>
      </c>
      <c r="I4" s="1" t="s">
        <v>155</v>
      </c>
      <c r="J4" s="1" t="s">
        <v>135</v>
      </c>
      <c r="K4" s="1" t="s">
        <v>155</v>
      </c>
      <c r="L4" s="1" t="s">
        <v>155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156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3">
        <v>24182461978</v>
      </c>
      <c r="B5" s="1" t="s">
        <v>157</v>
      </c>
      <c r="C5" s="1" t="s">
        <v>158</v>
      </c>
      <c r="D5" s="1" t="s">
        <v>159</v>
      </c>
      <c r="E5" s="1" t="s">
        <v>160</v>
      </c>
      <c r="F5" s="1" t="s">
        <v>131</v>
      </c>
      <c r="G5" s="1" t="s">
        <v>132</v>
      </c>
      <c r="H5" s="1" t="s">
        <v>133</v>
      </c>
      <c r="I5" s="1" t="s">
        <v>161</v>
      </c>
      <c r="J5" s="1" t="s">
        <v>135</v>
      </c>
      <c r="K5" s="1" t="s">
        <v>161</v>
      </c>
      <c r="L5" s="1" t="s">
        <v>161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162</v>
      </c>
      <c r="S5" s="1" t="s">
        <v>141</v>
      </c>
      <c r="T5" s="1" t="s">
        <v>142</v>
      </c>
      <c r="U5" s="1" t="s">
        <v>143</v>
      </c>
      <c r="V5" s="1" t="s">
        <v>144</v>
      </c>
    </row>
    <row r="6" s="1" customFormat="1" spans="1:22">
      <c r="A6" s="3">
        <v>999224159896228</v>
      </c>
      <c r="B6" s="1" t="s">
        <v>163</v>
      </c>
      <c r="C6" s="1" t="s">
        <v>164</v>
      </c>
      <c r="D6" s="1" t="s">
        <v>129</v>
      </c>
      <c r="E6" s="1" t="s">
        <v>165</v>
      </c>
      <c r="F6" s="1" t="s">
        <v>166</v>
      </c>
      <c r="G6" s="1" t="s">
        <v>132</v>
      </c>
      <c r="H6" s="1" t="s">
        <v>133</v>
      </c>
      <c r="I6" s="1" t="s">
        <v>167</v>
      </c>
      <c r="J6" s="1" t="s">
        <v>135</v>
      </c>
      <c r="K6" s="1" t="s">
        <v>167</v>
      </c>
      <c r="L6" s="1" t="s">
        <v>167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168</v>
      </c>
      <c r="S6" s="1" t="s">
        <v>141</v>
      </c>
      <c r="T6" s="1" t="s">
        <v>142</v>
      </c>
      <c r="U6" s="1" t="s">
        <v>143</v>
      </c>
      <c r="V6" s="1" t="s">
        <v>144</v>
      </c>
    </row>
    <row r="7" s="1" customFormat="1" spans="1:22">
      <c r="A7" s="3">
        <v>999224152200124</v>
      </c>
      <c r="B7" s="1" t="s">
        <v>163</v>
      </c>
      <c r="C7" s="1" t="s">
        <v>169</v>
      </c>
      <c r="D7" s="1" t="s">
        <v>129</v>
      </c>
      <c r="E7" s="1" t="s">
        <v>170</v>
      </c>
      <c r="F7" s="1" t="s">
        <v>166</v>
      </c>
      <c r="G7" s="1" t="s">
        <v>132</v>
      </c>
      <c r="H7" s="1" t="s">
        <v>133</v>
      </c>
      <c r="I7" s="1" t="s">
        <v>171</v>
      </c>
      <c r="J7" s="1" t="s">
        <v>135</v>
      </c>
      <c r="K7" s="1" t="s">
        <v>171</v>
      </c>
      <c r="L7" s="1" t="s">
        <v>171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172</v>
      </c>
      <c r="S7" s="1" t="s">
        <v>141</v>
      </c>
      <c r="T7" s="1" t="s">
        <v>142</v>
      </c>
      <c r="U7" s="1" t="s">
        <v>143</v>
      </c>
      <c r="V7" s="1" t="s">
        <v>144</v>
      </c>
    </row>
    <row r="8" s="1" customFormat="1" spans="1:22">
      <c r="A8" s="3">
        <v>999224148631402</v>
      </c>
      <c r="B8" s="1" t="s">
        <v>173</v>
      </c>
      <c r="C8" s="1" t="s">
        <v>174</v>
      </c>
      <c r="D8" s="1" t="s">
        <v>129</v>
      </c>
      <c r="E8" s="1" t="s">
        <v>175</v>
      </c>
      <c r="F8" s="1" t="s">
        <v>131</v>
      </c>
      <c r="G8" s="1" t="s">
        <v>132</v>
      </c>
      <c r="H8" s="1" t="s">
        <v>133</v>
      </c>
      <c r="I8" s="1" t="s">
        <v>176</v>
      </c>
      <c r="J8" s="1" t="s">
        <v>135</v>
      </c>
      <c r="K8" s="1" t="s">
        <v>176</v>
      </c>
      <c r="L8" s="1" t="s">
        <v>176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177</v>
      </c>
      <c r="S8" s="1" t="s">
        <v>141</v>
      </c>
      <c r="T8" s="1" t="s">
        <v>142</v>
      </c>
      <c r="U8" s="1" t="s">
        <v>143</v>
      </c>
      <c r="V8" s="1" t="s">
        <v>144</v>
      </c>
    </row>
    <row r="9" s="1" customFormat="1" spans="1:22">
      <c r="A9" s="3">
        <v>999224141339002</v>
      </c>
      <c r="B9" s="1" t="s">
        <v>173</v>
      </c>
      <c r="C9" s="1" t="s">
        <v>178</v>
      </c>
      <c r="D9" s="1" t="s">
        <v>129</v>
      </c>
      <c r="E9" s="1" t="s">
        <v>179</v>
      </c>
      <c r="F9" s="1" t="s">
        <v>131</v>
      </c>
      <c r="G9" s="1" t="s">
        <v>132</v>
      </c>
      <c r="H9" s="1" t="s">
        <v>133</v>
      </c>
      <c r="I9" s="1" t="s">
        <v>180</v>
      </c>
      <c r="J9" s="1" t="s">
        <v>135</v>
      </c>
      <c r="K9" s="1" t="s">
        <v>180</v>
      </c>
      <c r="L9" s="1" t="s">
        <v>180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181</v>
      </c>
      <c r="S9" s="1" t="s">
        <v>141</v>
      </c>
      <c r="T9" s="1" t="s">
        <v>142</v>
      </c>
      <c r="U9" s="1" t="s">
        <v>143</v>
      </c>
      <c r="V9" s="1" t="s">
        <v>144</v>
      </c>
    </row>
    <row r="10" s="1" customFormat="1" spans="1:22">
      <c r="A10" s="3">
        <v>999224112781473</v>
      </c>
      <c r="B10" s="1" t="s">
        <v>182</v>
      </c>
      <c r="C10" s="1" t="s">
        <v>183</v>
      </c>
      <c r="D10" s="1" t="s">
        <v>129</v>
      </c>
      <c r="E10" s="1" t="s">
        <v>184</v>
      </c>
      <c r="F10" s="1" t="s">
        <v>166</v>
      </c>
      <c r="G10" s="1" t="s">
        <v>132</v>
      </c>
      <c r="H10" s="1" t="s">
        <v>133</v>
      </c>
      <c r="I10" s="1" t="s">
        <v>185</v>
      </c>
      <c r="J10" s="1" t="s">
        <v>135</v>
      </c>
      <c r="K10" s="1" t="s">
        <v>185</v>
      </c>
      <c r="L10" s="1" t="s">
        <v>185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186</v>
      </c>
      <c r="S10" s="1" t="s">
        <v>141</v>
      </c>
      <c r="T10" s="1" t="s">
        <v>142</v>
      </c>
      <c r="U10" s="1" t="s">
        <v>143</v>
      </c>
      <c r="V10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2023-07-08T01:07:59Z</dcterms:created>
  <dcterms:modified xsi:type="dcterms:W3CDTF">2023-07-08T01:30:56Z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C0173E0D652E4D66ABBD8DCCFDC17EEF_12</vt:lpwstr>
  </property>
  <property fmtid="{D5CDD505-2E9C-101B-9397-08002B2CF9AE}" pid="3" name="KSOProductBuildVer">
    <vt:lpwstr>2052-11.1.0.14309</vt:lpwstr>
  </property>
</Properties>
</file>