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</definedName>
  </definedNames>
  <calcPr calcId="144525"/>
</workbook>
</file>

<file path=xl/sharedStrings.xml><?xml version="1.0" encoding="utf-8"?>
<sst xmlns="http://schemas.openxmlformats.org/spreadsheetml/2006/main" count="478" uniqueCount="224">
  <si>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</si>
  <si>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</si>
  <si>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</si>
  <si>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</si>
  <si>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</si>
  <si>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</si>
  <si>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</si>
  <si>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</si>
  <si>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</si>
  <si>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</si>
  <si>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</si>
  <si>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</si>
  <si>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</si>
  <si>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</si>
  <si>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</si>
  <si>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</si>
  <si>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</si>
  <si>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</si>
  <si>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</si>
  <si>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</si>
  <si>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</si>
  <si>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</si>
  <si>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</si>
  <si>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</si>
  <si>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</si>
  <si>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999223379815040	</t>
  </si>
  <si>
    <t>Ctrip</t>
  </si>
  <si>
    <t>正常</t>
  </si>
  <si>
    <t>[Racha Thewa]阿玛拉素万那普酒店(Amaranth Suvarnabhumi Hotel)(38635635)</t>
  </si>
  <si>
    <t>豪华房&lt;2人入住&gt;&lt;不退款&gt;</t>
  </si>
  <si>
    <t>USD</t>
  </si>
  <si>
    <t>Grant/Robert,Grant/Robert</t>
  </si>
  <si>
    <t>CA5326230708USD</t>
  </si>
  <si>
    <t>未提现</t>
  </si>
  <si>
    <t>携程开票</t>
  </si>
  <si>
    <t xml:space="preserve">3177510	</t>
  </si>
  <si>
    <t xml:space="preserve">	</t>
  </si>
  <si>
    <t xml:space="preserve">999223810255748	</t>
  </si>
  <si>
    <t>[普吉岛]芭东帕拉贡水疗度假酒店(Patong Paragon Resort &amp; Spa)(37197514)</t>
  </si>
  <si>
    <t>豪华房&lt;2人入住&gt;&lt;不退款&gt;&lt;早餐&gt;</t>
  </si>
  <si>
    <t>Gupta/Deepak,Gupta/Deepak,Gupta/Deepak,Gupta/Deepak,Gupta/Deepak,Gupta/Deepak</t>
  </si>
  <si>
    <t xml:space="preserve">3277752	</t>
  </si>
  <si>
    <t xml:space="preserve">232244	</t>
  </si>
  <si>
    <t xml:space="preserve">999224524529110	</t>
  </si>
  <si>
    <t>[新加坡]新加坡史各士皇族酒店(Royal Plaza on Scotts)(37230830)</t>
  </si>
  <si>
    <t>豪华特大床房&lt;2人入住&gt;&lt;不退款&gt;</t>
  </si>
  <si>
    <t>CAI/YANJING,CHEN/ZHENGTAI</t>
  </si>
  <si>
    <t xml:space="preserve">3447651	</t>
  </si>
  <si>
    <t xml:space="preserve">3647614	</t>
  </si>
  <si>
    <t xml:space="preserve">999224767635053	</t>
  </si>
  <si>
    <t>[曼谷]曼谷水门伯克利酒店(The Berkeley Hotel Pratunam Bangkok)(44688248)</t>
  </si>
  <si>
    <t>主塔奢华房&lt;2人入住&gt;&lt;不退款&gt;&lt;早餐&gt;</t>
  </si>
  <si>
    <t>SHI/HUAJING</t>
  </si>
  <si>
    <t xml:space="preserve">3502688	</t>
  </si>
  <si>
    <t xml:space="preserve">10011024162	</t>
  </si>
  <si>
    <t xml:space="preserve">999224768859244	</t>
  </si>
  <si>
    <t>[曼谷]曼谷野餐酒店 - 兰南(Picnic Hotel Bangkok - Rang Nam)(37226714)</t>
  </si>
  <si>
    <t>标准双人房&lt;2人入住&gt;&lt;不退款&gt;</t>
  </si>
  <si>
    <t>Le Duy/Ha,Le Duy/Ha</t>
  </si>
  <si>
    <t xml:space="preserve">3503057	</t>
  </si>
  <si>
    <t xml:space="preserve">234570	</t>
  </si>
  <si>
    <t xml:space="preserve">999224768864464	</t>
  </si>
  <si>
    <t>标准双床房&lt;2人入住&gt;&lt;不退款&gt;</t>
  </si>
  <si>
    <t xml:space="preserve">3503060	</t>
  </si>
  <si>
    <t xml:space="preserve">234571	</t>
  </si>
  <si>
    <t xml:space="preserve">24838043843	</t>
  </si>
  <si>
    <t>[梳邦再也]双威金字塔酒店(Sunway Pyramid Hotel)(38635777)</t>
  </si>
  <si>
    <t>豪华双床房&lt;2人入住&gt;&lt;不退款&gt;&lt;早餐&gt;</t>
  </si>
  <si>
    <t>ZHANG/TINGTING,Wang/Bo,Huang/Junjun</t>
  </si>
  <si>
    <t xml:space="preserve">3521058	</t>
  </si>
  <si>
    <t xml:space="preserve">282574830/ 282576087/282577298	</t>
  </si>
  <si>
    <t xml:space="preserve">999224880995571	</t>
  </si>
  <si>
    <t>[曼谷]曼谷拉查丹利都喜套房酒店公寓(Dusit Suites Hotel Ratchadamri, Bangkok)(40721705)</t>
  </si>
  <si>
    <t>一卧室豪华套房&lt;2人入住&gt;&lt;不退款&gt;</t>
  </si>
  <si>
    <t>PEK KUN/TANG,PEK KUN/TANG,PEK KUN/TANG,PEK KUN/TANG</t>
  </si>
  <si>
    <t xml:space="preserve">3532006	</t>
  </si>
  <si>
    <t xml:space="preserve">234722 - 234723	</t>
  </si>
  <si>
    <t>退单</t>
  </si>
  <si>
    <t xml:space="preserve">999224921541149	</t>
  </si>
  <si>
    <t>[吉隆坡]吉隆坡千禧大酒店(Grand Millennium Kuala Lumpur)(48315392)</t>
  </si>
  <si>
    <t>行政套房&lt;2人入住&gt;&lt;不退款&gt;&lt;早餐&gt;</t>
  </si>
  <si>
    <t>YANG/GUIHUA,YANG/AOMA</t>
  </si>
  <si>
    <t xml:space="preserve">3542505	</t>
  </si>
  <si>
    <t xml:space="preserve">26022606	</t>
  </si>
  <si>
    <t xml:space="preserve">999224989872663	</t>
  </si>
  <si>
    <t>[曼谷]曼谷林布兰套房酒店(Rembrandt Hotel and Suites Bangkok)(44800781)</t>
  </si>
  <si>
    <t>高级房&lt;1&gt;&lt;2人入住&gt;&lt;不退款&gt;</t>
  </si>
  <si>
    <t>JEONG/HYEONJI KLOE</t>
  </si>
  <si>
    <t xml:space="preserve">3558599	</t>
  </si>
  <si>
    <t xml:space="preserve">127077006	</t>
  </si>
  <si>
    <t xml:space="preserve">999225045385615	</t>
  </si>
  <si>
    <t>[吉隆坡]吉隆坡市中心智选假日酒店(Holiday Inn Express Kuala Lumpur City Centre, an IHG Hotel)(40724199)</t>
  </si>
  <si>
    <t>标准大床房&lt;2人入住&gt;&lt;不退款&gt;&lt;早餐&gt;</t>
  </si>
  <si>
    <t>guang/deqiang,zhao/yulei,Zhou/Richard,tan/zhiyong</t>
  </si>
  <si>
    <t xml:space="preserve">3573830	</t>
  </si>
  <si>
    <t xml:space="preserve"> 379568	</t>
  </si>
  <si>
    <t xml:space="preserve">999225045541091	</t>
  </si>
  <si>
    <t>[曼谷]娜娜阿尔特酒店 - UHG(Alt Hotel Nana by UHG)(37201821)</t>
  </si>
  <si>
    <t>Alt豪华套房&lt;2人入住&gt;&lt;不退款&gt;</t>
  </si>
  <si>
    <t>RIGDEN/STEVEN JOHN</t>
  </si>
  <si>
    <t xml:space="preserve">3573857	</t>
  </si>
  <si>
    <t xml:space="preserve">-38548255	</t>
  </si>
  <si>
    <t>,</t>
  </si>
  <si>
    <t>USD 4808.27</t>
  </si>
  <si>
    <t>A230708093201911</t>
  </si>
  <si>
    <t>A230708093328911</t>
  </si>
  <si>
    <t>USD / HKD 当前参考汇率: 7.82715</t>
  </si>
  <si>
    <t>总计：4808.27 USD/
37635.05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</si>
  <si>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</si>
  <si>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</si>
  <si>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</si>
  <si>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</si>
  <si>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</si>
  <si>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</si>
  <si>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</si>
  <si>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</si>
  <si>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</si>
  <si>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</si>
  <si>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</si>
  <si>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</si>
  <si>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</si>
  <si>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</si>
  <si>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</si>
  <si>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</si>
  <si>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</si>
  <si>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</si>
  <si>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</si>
  <si>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2023-06-30</t>
  </si>
  <si>
    <t>3573857</t>
  </si>
  <si>
    <t>UHG娜娜阿尔特酒店</t>
  </si>
  <si>
    <t>RIGDEN STEVEN JOHN</t>
  </si>
  <si>
    <t>2023-07-04</t>
  </si>
  <si>
    <t>2023-07-05</t>
  </si>
  <si>
    <t>退房日周结</t>
  </si>
  <si>
    <t>303.14</t>
  </si>
  <si>
    <t>41.72</t>
  </si>
  <si>
    <t>0</t>
  </si>
  <si>
    <t>0.00</t>
  </si>
  <si>
    <t>携程盛景国际直连</t>
  </si>
  <si>
    <t>01.010677</t>
  </si>
  <si>
    <t>2023-06-30 17:33:13</t>
  </si>
  <si>
    <t>否</t>
  </si>
  <si>
    <t>汇智国际旅游发展有限公司</t>
  </si>
  <si>
    <t>直连</t>
  </si>
  <si>
    <t>泰国</t>
  </si>
  <si>
    <t>3573830</t>
  </si>
  <si>
    <t>吉隆坡市中心智选假日酒店</t>
  </si>
  <si>
    <t>guang deqiang,zhao yulei,Zhou Richard,tan zhiyong</t>
  </si>
  <si>
    <t>2023-07-01</t>
  </si>
  <si>
    <t>5983.70</t>
  </si>
  <si>
    <t>823.52</t>
  </si>
  <si>
    <t>2023-06-30 17:33:54</t>
  </si>
  <si>
    <t>直采</t>
  </si>
  <si>
    <t>马来西亚</t>
  </si>
  <si>
    <t>2023-06-27</t>
  </si>
  <si>
    <t>3558599</t>
  </si>
  <si>
    <t>曼谷瑞博朗得酒店</t>
  </si>
  <si>
    <t>JEONG HYEONJI KLOE</t>
  </si>
  <si>
    <t>2023-07-03</t>
  </si>
  <si>
    <t>652.07</t>
  </si>
  <si>
    <t>89.86</t>
  </si>
  <si>
    <t>2023-06-27 16:29:44</t>
  </si>
  <si>
    <t>2023-06-23</t>
  </si>
  <si>
    <t>3542505</t>
  </si>
  <si>
    <t>吉隆坡千禧大酒店</t>
  </si>
  <si>
    <t>YANG GUIHUA,YANG AOMA</t>
  </si>
  <si>
    <t>8107.07</t>
  </si>
  <si>
    <t>1126.78</t>
  </si>
  <si>
    <t>2023-06-24 19:26:27</t>
  </si>
  <si>
    <t>2023-06-21</t>
  </si>
  <si>
    <t>3532006</t>
  </si>
  <si>
    <t>曼谷杜斯特套房酒店式公寓</t>
  </si>
  <si>
    <t>PEK KUN TANG,PEK KUN TANG,PEK KUN TANG,PEK KUN TANG</t>
  </si>
  <si>
    <t>6519.86</t>
  </si>
  <si>
    <t>905.36</t>
  </si>
  <si>
    <t>2023-06-21 10:04:37</t>
  </si>
  <si>
    <t>2023-06-18</t>
  </si>
  <si>
    <t>3521058</t>
  </si>
  <si>
    <t>双威金字塔酒店</t>
  </si>
  <si>
    <t>ZHANG TINGTING,Wang Bo,Huang Junjun</t>
  </si>
  <si>
    <t>3245.82</t>
  </si>
  <si>
    <t>454.26</t>
  </si>
  <si>
    <t>69.98</t>
  </si>
  <si>
    <t>-384</t>
  </si>
  <si>
    <t>-2745</t>
  </si>
  <si>
    <t>2023-06-19 14:46:24</t>
  </si>
  <si>
    <t>2023-06-14</t>
  </si>
  <si>
    <t>3503060</t>
  </si>
  <si>
    <t>曼谷野餐酒店曼谷</t>
  </si>
  <si>
    <t>Le Duy Ha,Le Duy Ha</t>
  </si>
  <si>
    <t>208.03</t>
  </si>
  <si>
    <t>28.99</t>
  </si>
  <si>
    <t>2023-06-14 15:41:29</t>
  </si>
  <si>
    <t>3503057</t>
  </si>
  <si>
    <t>2023-06-14 15:39:12</t>
  </si>
  <si>
    <t>3502688</t>
  </si>
  <si>
    <t>曼谷水门伯克利酒店</t>
  </si>
  <si>
    <t>SHI HUAJING</t>
  </si>
  <si>
    <t>2023-07-02</t>
  </si>
  <si>
    <t>1635.01</t>
  </si>
  <si>
    <t>227.85</t>
  </si>
  <si>
    <t>2023-06-14 15:09:06</t>
  </si>
  <si>
    <t>2023-06-01</t>
  </si>
  <si>
    <t>3447651</t>
  </si>
  <si>
    <t>新加坡史各士皇族酒店</t>
  </si>
  <si>
    <t>CAI YANJING,CHEN ZHENGTAI</t>
  </si>
  <si>
    <t>4170.87</t>
  </si>
  <si>
    <t>585.00</t>
  </si>
  <si>
    <t>2023-06-05 16:32:35</t>
  </si>
  <si>
    <t>新加坡</t>
  </si>
  <si>
    <t>2023-04-23</t>
  </si>
  <si>
    <t>3277752</t>
  </si>
  <si>
    <t>芭东帕拉贡温泉度假酒店 (SHA Extra Plus)</t>
  </si>
  <si>
    <t>Shalendra Daga</t>
  </si>
  <si>
    <t>5748.45</t>
  </si>
  <si>
    <t>832.00</t>
  </si>
  <si>
    <t>2023-04-24 12:41:14</t>
  </si>
  <si>
    <t>2023-03-28</t>
  </si>
  <si>
    <t>3177510</t>
  </si>
  <si>
    <t>阿玛拉素万那普酒店</t>
  </si>
  <si>
    <t>Grant Robert,Grant Robert</t>
  </si>
  <si>
    <t>331.21</t>
  </si>
  <si>
    <t>48.00</t>
  </si>
  <si>
    <t>2023-03-28 11:55:49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</si>
</sst>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7620</xdr:colOff>
      <xdr:row>13</xdr:row>
      <xdr:rowOff>152400</xdr:rowOff>
    </xdr:from>
    <xdr:to>
      <xdr:col>19</xdr:col>
      <xdr:colOff>548640</xdr:colOff>
      <xdr:row>41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2529840"/>
          <a:ext cx="9456420" cy="502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4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45111</v>
      </c>
      <c r="G2" s="6">
        <v>45112</v>
      </c>
      <c r="H2" s="4">
        <v>1</v>
      </c>
      <c r="I2" s="4">
        <v>1</v>
      </c>
      <c r="J2" s="4">
        <v>1</v>
      </c>
      <c r="K2" s="4" t="s">
        <v>30</v>
      </c>
      <c r="L2" s="4">
        <v>48</v>
      </c>
      <c r="M2" s="4">
        <v>48</v>
      </c>
      <c r="N2" s="4" t="s">
        <v>31</v>
      </c>
      <c r="O2" s="4" t="s">
        <v>32</v>
      </c>
      <c r="P2" s="4" t="s">
        <v>33</v>
      </c>
      <c r="Q2" s="4">
        <v>0</v>
      </c>
      <c r="R2" s="7">
        <v>45013</v>
      </c>
      <c r="S2" s="6">
        <v>45115</v>
      </c>
      <c r="T2" s="4" t="s">
        <v>34</v>
      </c>
      <c r="U2" s="4">
        <v>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45108</v>
      </c>
      <c r="G3" s="6">
        <v>45112</v>
      </c>
      <c r="H3" s="4">
        <v>4</v>
      </c>
      <c r="I3" s="4">
        <v>4</v>
      </c>
      <c r="J3" s="4">
        <v>16</v>
      </c>
      <c r="K3" s="4" t="s">
        <v>30</v>
      </c>
      <c r="L3" s="4">
        <v>832</v>
      </c>
      <c r="M3" s="4">
        <v>832</v>
      </c>
      <c r="N3" s="4" t="s">
        <v>40</v>
      </c>
      <c r="O3" s="4" t="s">
        <v>32</v>
      </c>
      <c r="P3" s="4" t="s">
        <v>33</v>
      </c>
      <c r="Q3" s="4">
        <v>0</v>
      </c>
      <c r="R3" s="7">
        <v>45039</v>
      </c>
      <c r="S3" s="6">
        <v>45115</v>
      </c>
      <c r="T3" s="4" t="s">
        <v>34</v>
      </c>
      <c r="U3" s="4">
        <v>832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45109</v>
      </c>
      <c r="G4" s="6">
        <v>45112</v>
      </c>
      <c r="H4" s="4">
        <v>1</v>
      </c>
      <c r="I4" s="4">
        <v>3</v>
      </c>
      <c r="J4" s="4">
        <v>3</v>
      </c>
      <c r="K4" s="4" t="s">
        <v>30</v>
      </c>
      <c r="L4" s="4">
        <v>585</v>
      </c>
      <c r="M4" s="4">
        <v>585</v>
      </c>
      <c r="N4" s="4" t="s">
        <v>46</v>
      </c>
      <c r="O4" s="4" t="s">
        <v>32</v>
      </c>
      <c r="P4" s="4" t="s">
        <v>33</v>
      </c>
      <c r="Q4" s="4">
        <v>0</v>
      </c>
      <c r="R4" s="7">
        <v>45078</v>
      </c>
      <c r="S4" s="6">
        <v>45115</v>
      </c>
      <c r="T4" s="4" t="s">
        <v>34</v>
      </c>
      <c r="U4" s="4">
        <v>585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45109</v>
      </c>
      <c r="G5" s="6">
        <v>45112</v>
      </c>
      <c r="H5" s="4">
        <v>1</v>
      </c>
      <c r="I5" s="4">
        <v>3</v>
      </c>
      <c r="J5" s="4">
        <v>3</v>
      </c>
      <c r="K5" s="4" t="s">
        <v>30</v>
      </c>
      <c r="L5" s="4">
        <v>227.85</v>
      </c>
      <c r="M5" s="4">
        <v>227.85</v>
      </c>
      <c r="N5" s="4" t="s">
        <v>52</v>
      </c>
      <c r="O5" s="4" t="s">
        <v>32</v>
      </c>
      <c r="P5" s="4" t="s">
        <v>33</v>
      </c>
      <c r="Q5" s="4">
        <v>0</v>
      </c>
      <c r="R5" s="7">
        <v>45091</v>
      </c>
      <c r="S5" s="6">
        <v>45115</v>
      </c>
      <c r="T5" s="4" t="s">
        <v>34</v>
      </c>
      <c r="U5" s="4">
        <v>227.85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45111</v>
      </c>
      <c r="G6" s="6">
        <v>45112</v>
      </c>
      <c r="H6" s="4">
        <v>1</v>
      </c>
      <c r="I6" s="4">
        <v>1</v>
      </c>
      <c r="J6" s="4">
        <v>1</v>
      </c>
      <c r="K6" s="4" t="s">
        <v>30</v>
      </c>
      <c r="L6" s="4">
        <v>28.99</v>
      </c>
      <c r="M6" s="4">
        <v>28.99</v>
      </c>
      <c r="N6" s="4" t="s">
        <v>58</v>
      </c>
      <c r="O6" s="4" t="s">
        <v>32</v>
      </c>
      <c r="P6" s="4" t="s">
        <v>33</v>
      </c>
      <c r="Q6" s="4">
        <v>0</v>
      </c>
      <c r="R6" s="7">
        <v>45091.0000115741</v>
      </c>
      <c r="S6" s="6">
        <v>45115</v>
      </c>
      <c r="T6" s="4" t="s">
        <v>34</v>
      </c>
      <c r="U6" s="4">
        <v>28.99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56</v>
      </c>
      <c r="E7" s="4" t="s">
        <v>62</v>
      </c>
      <c r="F7" s="6">
        <v>45111</v>
      </c>
      <c r="G7" s="6">
        <v>45112</v>
      </c>
      <c r="H7" s="4">
        <v>1</v>
      </c>
      <c r="I7" s="4">
        <v>1</v>
      </c>
      <c r="J7" s="4">
        <v>1</v>
      </c>
      <c r="K7" s="4" t="s">
        <v>30</v>
      </c>
      <c r="L7" s="4">
        <v>28.99</v>
      </c>
      <c r="M7" s="4">
        <v>28.99</v>
      </c>
      <c r="N7" s="4" t="s">
        <v>58</v>
      </c>
      <c r="O7" s="4" t="s">
        <v>32</v>
      </c>
      <c r="P7" s="4" t="s">
        <v>33</v>
      </c>
      <c r="Q7" s="4">
        <v>0</v>
      </c>
      <c r="R7" s="7">
        <v>45091</v>
      </c>
      <c r="S7" s="6">
        <v>45115</v>
      </c>
      <c r="T7" s="4" t="s">
        <v>34</v>
      </c>
      <c r="U7" s="4">
        <v>28.99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45110</v>
      </c>
      <c r="G8" s="6">
        <v>45112</v>
      </c>
      <c r="H8" s="4">
        <v>3</v>
      </c>
      <c r="I8" s="4">
        <v>2</v>
      </c>
      <c r="J8" s="4">
        <v>6</v>
      </c>
      <c r="K8" s="4" t="s">
        <v>30</v>
      </c>
      <c r="L8" s="4">
        <v>454.26</v>
      </c>
      <c r="M8" s="4">
        <v>454.26</v>
      </c>
      <c r="N8" s="4" t="s">
        <v>68</v>
      </c>
      <c r="O8" s="4" t="s">
        <v>32</v>
      </c>
      <c r="P8" s="4" t="s">
        <v>33</v>
      </c>
      <c r="Q8" s="4">
        <v>0</v>
      </c>
      <c r="R8" s="7">
        <v>45095</v>
      </c>
      <c r="S8" s="6">
        <v>45115</v>
      </c>
      <c r="T8" s="4" t="s">
        <v>34</v>
      </c>
      <c r="U8" s="4">
        <v>454.26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45108</v>
      </c>
      <c r="G9" s="6">
        <v>45112</v>
      </c>
      <c r="H9" s="4">
        <v>2</v>
      </c>
      <c r="I9" s="4">
        <v>4</v>
      </c>
      <c r="J9" s="4">
        <v>8</v>
      </c>
      <c r="K9" s="4" t="s">
        <v>30</v>
      </c>
      <c r="L9" s="4">
        <v>905.36</v>
      </c>
      <c r="M9" s="4">
        <v>905.36</v>
      </c>
      <c r="N9" s="4" t="s">
        <v>74</v>
      </c>
      <c r="O9" s="4" t="s">
        <v>32</v>
      </c>
      <c r="P9" s="4" t="s">
        <v>33</v>
      </c>
      <c r="Q9" s="4">
        <v>0</v>
      </c>
      <c r="R9" s="7">
        <v>45098.0000115741</v>
      </c>
      <c r="S9" s="6">
        <v>45115</v>
      </c>
      <c r="T9" s="4" t="s">
        <v>34</v>
      </c>
      <c r="U9" s="4">
        <v>905.36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65</v>
      </c>
      <c r="B10" s="4" t="s">
        <v>26</v>
      </c>
      <c r="C10" s="4" t="s">
        <v>77</v>
      </c>
      <c r="D10" s="4" t="s">
        <v>66</v>
      </c>
      <c r="E10" s="4" t="s">
        <v>67</v>
      </c>
      <c r="F10" s="6">
        <v>45110</v>
      </c>
      <c r="G10" s="6">
        <v>45112</v>
      </c>
      <c r="H10" s="4">
        <v>3</v>
      </c>
      <c r="I10" s="4">
        <v>2</v>
      </c>
      <c r="J10" s="4">
        <v>6</v>
      </c>
      <c r="K10" s="4" t="s">
        <v>30</v>
      </c>
      <c r="L10" s="4">
        <v>-384.1</v>
      </c>
      <c r="M10" s="4">
        <v>-384.1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45095.7613657407</v>
      </c>
      <c r="S10" s="6">
        <v>45115</v>
      </c>
      <c r="T10" s="4" t="s">
        <v>34</v>
      </c>
      <c r="U10" s="4">
        <v>-384.1</v>
      </c>
      <c r="V10" s="4">
        <v>0</v>
      </c>
      <c r="W10" s="4">
        <v>0</v>
      </c>
      <c r="X10" s="4" t="s">
        <v>69</v>
      </c>
      <c r="Y10" s="4" t="s">
        <v>70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45107</v>
      </c>
      <c r="G11" s="6">
        <v>45112</v>
      </c>
      <c r="H11" s="4">
        <v>1</v>
      </c>
      <c r="I11" s="4">
        <v>5</v>
      </c>
      <c r="J11" s="4">
        <v>5</v>
      </c>
      <c r="K11" s="4" t="s">
        <v>30</v>
      </c>
      <c r="L11" s="4">
        <v>1126.78</v>
      </c>
      <c r="M11" s="4">
        <v>1126.78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45100.0000115741</v>
      </c>
      <c r="S11" s="6">
        <v>45115</v>
      </c>
      <c r="T11" s="4" t="s">
        <v>34</v>
      </c>
      <c r="U11" s="4">
        <v>1126.78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45110</v>
      </c>
      <c r="G12" s="6">
        <v>45112</v>
      </c>
      <c r="H12" s="4">
        <v>1</v>
      </c>
      <c r="I12" s="4">
        <v>2</v>
      </c>
      <c r="J12" s="4">
        <v>2</v>
      </c>
      <c r="K12" s="4" t="s">
        <v>30</v>
      </c>
      <c r="L12" s="4">
        <v>89.86</v>
      </c>
      <c r="M12" s="4">
        <v>89.86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45104.0000115741</v>
      </c>
      <c r="S12" s="6">
        <v>45115</v>
      </c>
      <c r="T12" s="4" t="s">
        <v>34</v>
      </c>
      <c r="U12" s="4">
        <v>89.86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8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45108</v>
      </c>
      <c r="G13" s="6">
        <v>45112</v>
      </c>
      <c r="H13" s="4">
        <v>4</v>
      </c>
      <c r="I13" s="4">
        <v>4</v>
      </c>
      <c r="J13" s="4">
        <v>16</v>
      </c>
      <c r="K13" s="4" t="s">
        <v>30</v>
      </c>
      <c r="L13" s="4">
        <v>823.56</v>
      </c>
      <c r="M13" s="4">
        <v>823.56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45107</v>
      </c>
      <c r="S13" s="6">
        <v>45115</v>
      </c>
      <c r="T13" s="4" t="s">
        <v>34</v>
      </c>
      <c r="U13" s="4">
        <v>823.56</v>
      </c>
      <c r="V13" s="4">
        <v>0</v>
      </c>
      <c r="W13" s="4">
        <v>0</v>
      </c>
      <c r="X13" s="4" t="s">
        <v>94</v>
      </c>
      <c r="Y13" s="4">
        <v>379565</v>
      </c>
      <c r="Z13" s="4">
        <v>379566</v>
      </c>
      <c r="AA13" s="4">
        <v>379567</v>
      </c>
      <c r="AB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45111</v>
      </c>
      <c r="G14" s="6">
        <v>45112</v>
      </c>
      <c r="H14" s="4">
        <v>1</v>
      </c>
      <c r="I14" s="4">
        <v>1</v>
      </c>
      <c r="J14" s="4">
        <v>1</v>
      </c>
      <c r="K14" s="4" t="s">
        <v>30</v>
      </c>
      <c r="L14" s="4">
        <v>41.72</v>
      </c>
      <c r="M14" s="4">
        <v>41.72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45107</v>
      </c>
      <c r="S14" s="6">
        <v>45115</v>
      </c>
      <c r="T14" s="4" t="s">
        <v>34</v>
      </c>
      <c r="U14" s="4">
        <v>41.72</v>
      </c>
      <c r="V14" s="4">
        <v>0</v>
      </c>
      <c r="W14" s="4">
        <v>0</v>
      </c>
      <c r="X14" s="4" t="s">
        <v>100</v>
      </c>
      <c r="Y14" s="4" t="s">
        <v>101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L11" sqref="L11"/>
    </sheetView>
  </sheetViews>
  <sheetFormatPr defaultColWidth="10" defaultRowHeight="14.4"/>
  <cols>
    <col min="1" max="1" width="12.8888888888889" style="4"/>
    <col min="2" max="2" width="10" style="4"/>
    <col min="3" max="3" width="10.7777777777778" style="4"/>
    <col min="4" max="16361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102</v>
      </c>
    </row>
    <row r="2" s="4" customFormat="1" spans="1:10">
      <c r="A2" s="5">
        <v>999223379815040</v>
      </c>
      <c r="B2" s="4" t="s">
        <v>27</v>
      </c>
      <c r="C2" s="6">
        <v>45111</v>
      </c>
      <c r="D2" s="6">
        <v>45112</v>
      </c>
      <c r="E2" s="4">
        <v>48</v>
      </c>
      <c r="F2" s="4" t="str">
        <f>VLOOKUP(A2,HOP!A:L,12,0)</f>
        <v>48.00</v>
      </c>
      <c r="G2" s="4" t="str">
        <f>VLOOKUP(A2,HOP!A:C,3,0)</f>
        <v>3177510</v>
      </c>
      <c r="H2" s="4">
        <f>E2-F2</f>
        <v>0</v>
      </c>
      <c r="I2" s="4" t="str">
        <f>$I$1&amp;G2</f>
        <v>,3177510</v>
      </c>
      <c r="J2" s="4" t="str">
        <f>VLOOKUP(A2,HOP!A:U,21,0)</f>
        <v>直采</v>
      </c>
    </row>
    <row r="3" s="4" customFormat="1" spans="1:10">
      <c r="A3" s="5">
        <v>999223810255748</v>
      </c>
      <c r="B3" s="4" t="s">
        <v>27</v>
      </c>
      <c r="C3" s="6">
        <v>45108</v>
      </c>
      <c r="D3" s="6">
        <v>45112</v>
      </c>
      <c r="E3" s="4">
        <v>832</v>
      </c>
      <c r="F3" s="4" t="str">
        <f>VLOOKUP(A3,HOP!A:L,12,0)</f>
        <v>832.00</v>
      </c>
      <c r="G3" s="4" t="str">
        <f>VLOOKUP(A3,HOP!A:C,3,0)</f>
        <v>3277752</v>
      </c>
      <c r="H3" s="4">
        <f t="shared" ref="H3:H13" si="0">E3-F3</f>
        <v>0</v>
      </c>
      <c r="I3" s="4" t="str">
        <f t="shared" ref="I3:I13" si="1">$I$1&amp;G3</f>
        <v>,3277752</v>
      </c>
      <c r="J3" s="4" t="str">
        <f>VLOOKUP(A3,HOP!A:U,21,0)</f>
        <v>直采</v>
      </c>
    </row>
    <row r="4" s="4" customFormat="1" spans="1:10">
      <c r="A4" s="5">
        <v>999224524529110</v>
      </c>
      <c r="B4" s="4" t="s">
        <v>27</v>
      </c>
      <c r="C4" s="6">
        <v>45109</v>
      </c>
      <c r="D4" s="6">
        <v>45112</v>
      </c>
      <c r="E4" s="4">
        <v>585</v>
      </c>
      <c r="F4" s="4" t="str">
        <f>VLOOKUP(A4,HOP!A:L,12,0)</f>
        <v>585.00</v>
      </c>
      <c r="G4" s="4" t="str">
        <f>VLOOKUP(A4,HOP!A:C,3,0)</f>
        <v>3447651</v>
      </c>
      <c r="H4" s="4">
        <f t="shared" si="0"/>
        <v>0</v>
      </c>
      <c r="I4" s="4" t="str">
        <f t="shared" si="1"/>
        <v>,3447651</v>
      </c>
      <c r="J4" s="4" t="str">
        <f>VLOOKUP(A4,HOP!A:U,21,0)</f>
        <v>直采</v>
      </c>
    </row>
    <row r="5" s="4" customFormat="1" spans="1:10">
      <c r="A5" s="5">
        <v>999224767635053</v>
      </c>
      <c r="B5" s="4" t="s">
        <v>27</v>
      </c>
      <c r="C5" s="6">
        <v>45109</v>
      </c>
      <c r="D5" s="6">
        <v>45112</v>
      </c>
      <c r="E5" s="4">
        <v>227.85</v>
      </c>
      <c r="F5" s="4" t="str">
        <f>VLOOKUP(A5,HOP!A:L,12,0)</f>
        <v>227.85</v>
      </c>
      <c r="G5" s="4" t="str">
        <f>VLOOKUP(A5,HOP!A:C,3,0)</f>
        <v>3502688</v>
      </c>
      <c r="H5" s="4">
        <f t="shared" si="0"/>
        <v>0</v>
      </c>
      <c r="I5" s="4" t="str">
        <f t="shared" si="1"/>
        <v>,3502688</v>
      </c>
      <c r="J5" s="4" t="str">
        <f>VLOOKUP(A5,HOP!A:U,21,0)</f>
        <v>直采</v>
      </c>
    </row>
    <row r="6" s="4" customFormat="1" spans="1:10">
      <c r="A6" s="5">
        <v>999224768859244</v>
      </c>
      <c r="B6" s="4" t="s">
        <v>27</v>
      </c>
      <c r="C6" s="6">
        <v>45111</v>
      </c>
      <c r="D6" s="6">
        <v>45112</v>
      </c>
      <c r="E6" s="4">
        <v>28.99</v>
      </c>
      <c r="F6" s="4" t="str">
        <f>VLOOKUP(A6,HOP!A:L,12,0)</f>
        <v>28.99</v>
      </c>
      <c r="G6" s="4" t="str">
        <f>VLOOKUP(A6,HOP!A:C,3,0)</f>
        <v>3503057</v>
      </c>
      <c r="H6" s="4">
        <f t="shared" si="0"/>
        <v>0</v>
      </c>
      <c r="I6" s="4" t="str">
        <f t="shared" si="1"/>
        <v>,3503057</v>
      </c>
      <c r="J6" s="4" t="str">
        <f>VLOOKUP(A6,HOP!A:U,21,0)</f>
        <v>直采</v>
      </c>
    </row>
    <row r="7" s="4" customFormat="1" spans="1:10">
      <c r="A7" s="5">
        <v>999224768864464</v>
      </c>
      <c r="B7" s="4" t="s">
        <v>27</v>
      </c>
      <c r="C7" s="6">
        <v>45111</v>
      </c>
      <c r="D7" s="6">
        <v>45112</v>
      </c>
      <c r="E7" s="4">
        <v>28.99</v>
      </c>
      <c r="F7" s="4" t="str">
        <f>VLOOKUP(A7,HOP!A:L,12,0)</f>
        <v>28.99</v>
      </c>
      <c r="G7" s="4" t="str">
        <f>VLOOKUP(A7,HOP!A:C,3,0)</f>
        <v>3503060</v>
      </c>
      <c r="H7" s="4">
        <f t="shared" si="0"/>
        <v>0</v>
      </c>
      <c r="I7" s="4" t="str">
        <f t="shared" si="1"/>
        <v>,3503060</v>
      </c>
      <c r="J7" s="4" t="str">
        <f>VLOOKUP(A7,HOP!A:U,21,0)</f>
        <v>直采</v>
      </c>
    </row>
    <row r="8" s="4" customFormat="1" spans="1:10">
      <c r="A8" s="5">
        <v>24838043843</v>
      </c>
      <c r="B8" s="4" t="s">
        <v>27</v>
      </c>
      <c r="C8" s="6">
        <v>45110</v>
      </c>
      <c r="D8" s="6">
        <v>45112</v>
      </c>
      <c r="E8" s="4">
        <v>70.16</v>
      </c>
      <c r="F8" s="4" t="str">
        <f>VLOOKUP(A8,HOP!A:L,12,0)</f>
        <v>69.98</v>
      </c>
      <c r="G8" s="4" t="str">
        <f>VLOOKUP(A8,HOP!A:C,3,0)</f>
        <v>3521058</v>
      </c>
      <c r="H8" s="4">
        <f t="shared" si="0"/>
        <v>0.179999999999993</v>
      </c>
      <c r="I8" s="4" t="str">
        <f t="shared" si="1"/>
        <v>,3521058</v>
      </c>
      <c r="J8" s="4" t="str">
        <f>VLOOKUP(A8,HOP!A:U,21,0)</f>
        <v>直采</v>
      </c>
    </row>
    <row r="9" s="4" customFormat="1" spans="1:10">
      <c r="A9" s="5">
        <v>999224880995571</v>
      </c>
      <c r="B9" s="4" t="s">
        <v>27</v>
      </c>
      <c r="C9" s="6">
        <v>45108</v>
      </c>
      <c r="D9" s="6">
        <v>45112</v>
      </c>
      <c r="E9" s="4">
        <v>905.36</v>
      </c>
      <c r="F9" s="4" t="str">
        <f>VLOOKUP(A9,HOP!A:L,12,0)</f>
        <v>905.36</v>
      </c>
      <c r="G9" s="4" t="str">
        <f>VLOOKUP(A9,HOP!A:C,3,0)</f>
        <v>3532006</v>
      </c>
      <c r="H9" s="4">
        <f t="shared" si="0"/>
        <v>0</v>
      </c>
      <c r="I9" s="4" t="str">
        <f t="shared" si="1"/>
        <v>,3532006</v>
      </c>
      <c r="J9" s="4" t="str">
        <f>VLOOKUP(A9,HOP!A:U,21,0)</f>
        <v>直采</v>
      </c>
    </row>
    <row r="10" s="4" customFormat="1" spans="1:10">
      <c r="A10" s="5">
        <v>999224921541149</v>
      </c>
      <c r="B10" s="4" t="s">
        <v>27</v>
      </c>
      <c r="C10" s="6">
        <v>45107</v>
      </c>
      <c r="D10" s="6">
        <v>45112</v>
      </c>
      <c r="E10" s="4">
        <v>1126.78</v>
      </c>
      <c r="F10" s="4" t="str">
        <f>VLOOKUP(A10,HOP!A:L,12,0)</f>
        <v>1126.78</v>
      </c>
      <c r="G10" s="4" t="str">
        <f>VLOOKUP(A10,HOP!A:C,3,0)</f>
        <v>3542505</v>
      </c>
      <c r="H10" s="4">
        <f t="shared" si="0"/>
        <v>0</v>
      </c>
      <c r="I10" s="4" t="str">
        <f t="shared" si="1"/>
        <v>,3542505</v>
      </c>
      <c r="J10" s="4" t="str">
        <f>VLOOKUP(A10,HOP!A:U,21,0)</f>
        <v>直采</v>
      </c>
    </row>
    <row r="11" s="4" customFormat="1" spans="1:10">
      <c r="A11" s="5">
        <v>999224989872663</v>
      </c>
      <c r="B11" s="4" t="s">
        <v>27</v>
      </c>
      <c r="C11" s="6">
        <v>45110</v>
      </c>
      <c r="D11" s="6">
        <v>45112</v>
      </c>
      <c r="E11" s="4">
        <v>89.86</v>
      </c>
      <c r="F11" s="4" t="str">
        <f>VLOOKUP(A11,HOP!A:L,12,0)</f>
        <v>89.86</v>
      </c>
      <c r="G11" s="4" t="str">
        <f>VLOOKUP(A11,HOP!A:C,3,0)</f>
        <v>3558599</v>
      </c>
      <c r="H11" s="4">
        <f t="shared" si="0"/>
        <v>0</v>
      </c>
      <c r="I11" s="4" t="str">
        <f t="shared" si="1"/>
        <v>,3558599</v>
      </c>
      <c r="J11" s="4" t="str">
        <f>VLOOKUP(A11,HOP!A:U,21,0)</f>
        <v>直采</v>
      </c>
    </row>
    <row r="12" s="4" customFormat="1" spans="1:10">
      <c r="A12" s="5">
        <v>999225045385615</v>
      </c>
      <c r="B12" s="4" t="s">
        <v>27</v>
      </c>
      <c r="C12" s="6">
        <v>45108</v>
      </c>
      <c r="D12" s="6">
        <v>45112</v>
      </c>
      <c r="E12" s="4">
        <v>823.56</v>
      </c>
      <c r="F12" s="4" t="str">
        <f>VLOOKUP(A12,HOP!A:L,12,0)</f>
        <v>823.52</v>
      </c>
      <c r="G12" s="4" t="str">
        <f>VLOOKUP(A12,HOP!A:C,3,0)</f>
        <v>3573830</v>
      </c>
      <c r="H12" s="4">
        <f t="shared" si="0"/>
        <v>0.0399999999999636</v>
      </c>
      <c r="I12" s="4" t="str">
        <f t="shared" si="1"/>
        <v>,3573830</v>
      </c>
      <c r="J12" s="4" t="str">
        <f>VLOOKUP(A12,HOP!A:U,21,0)</f>
        <v>直采</v>
      </c>
    </row>
    <row r="13" s="4" customFormat="1" spans="1:10">
      <c r="A13" s="5">
        <v>999225045541091</v>
      </c>
      <c r="B13" s="4" t="s">
        <v>27</v>
      </c>
      <c r="C13" s="6">
        <v>45111</v>
      </c>
      <c r="D13" s="6">
        <v>45112</v>
      </c>
      <c r="E13" s="4">
        <v>41.72</v>
      </c>
      <c r="F13" s="4" t="str">
        <f>VLOOKUP(A13,HOP!A:L,12,0)</f>
        <v>41.72</v>
      </c>
      <c r="G13" s="4" t="str">
        <f>VLOOKUP(A13,HOP!A:C,3,0)</f>
        <v>3573857</v>
      </c>
      <c r="H13" s="4">
        <f t="shared" si="0"/>
        <v>0</v>
      </c>
      <c r="I13" s="4" t="str">
        <f t="shared" si="1"/>
        <v>,3573857</v>
      </c>
      <c r="J13" s="4" t="str">
        <f>VLOOKUP(A13,HOP!A:U,21,0)</f>
        <v>直连</v>
      </c>
    </row>
    <row r="15" spans="5:5">
      <c r="E15" s="4">
        <f>SUM(E2:E14)</f>
        <v>4808.27</v>
      </c>
    </row>
    <row r="16" spans="5:5">
      <c r="E16" s="4" t="s">
        <v>103</v>
      </c>
    </row>
    <row r="18" spans="1:4">
      <c r="A18" s="4" t="s">
        <v>104</v>
      </c>
      <c r="C18" s="4">
        <v>4766.55</v>
      </c>
      <c r="D18" s="4">
        <v>37308.5</v>
      </c>
    </row>
    <row r="19" spans="1:4">
      <c r="A19" s="4" t="s">
        <v>105</v>
      </c>
      <c r="C19" s="4">
        <v>41.72</v>
      </c>
      <c r="D19" s="4">
        <v>326.55</v>
      </c>
    </row>
    <row r="20" spans="1:4">
      <c r="A20" s="4" t="s">
        <v>106</v>
      </c>
      <c r="C20" s="4">
        <f>SUBTOTAL(9,C18:C19)</f>
        <v>4808.27</v>
      </c>
      <c r="D20" s="4">
        <f>SUBTOTAL(9,D18:D19)</f>
        <v>37635.05</v>
      </c>
    </row>
    <row r="21" spans="1:1">
      <c r="A21" s="4" t="s">
        <v>107</v>
      </c>
    </row>
  </sheetData>
  <autoFilter ref="A1:X13">
    <extLst/>
  </autoFilter>
  <conditionalFormatting sqref="A1:A16 A18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E20" sqref="E20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108</v>
      </c>
      <c r="B1" s="2" t="s">
        <v>109</v>
      </c>
      <c r="C1" s="2" t="s">
        <v>110</v>
      </c>
      <c r="D1" s="2" t="s">
        <v>111</v>
      </c>
      <c r="E1" s="2" t="s">
        <v>13</v>
      </c>
      <c r="F1" s="2" t="s">
        <v>5</v>
      </c>
      <c r="G1" s="2" t="s">
        <v>6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  <c r="S1" s="2" t="s">
        <v>123</v>
      </c>
      <c r="T1" s="2" t="s">
        <v>124</v>
      </c>
      <c r="U1" s="2" t="s">
        <v>125</v>
      </c>
      <c r="V1" s="2" t="s">
        <v>126</v>
      </c>
    </row>
    <row r="2" s="1" customFormat="1" spans="1:22">
      <c r="A2" s="3">
        <v>999225045541091</v>
      </c>
      <c r="B2" s="1" t="s">
        <v>127</v>
      </c>
      <c r="C2" s="1" t="s">
        <v>128</v>
      </c>
      <c r="D2" s="1" t="s">
        <v>129</v>
      </c>
      <c r="E2" s="1" t="s">
        <v>130</v>
      </c>
      <c r="F2" s="1" t="s">
        <v>131</v>
      </c>
      <c r="G2" s="1" t="s">
        <v>132</v>
      </c>
      <c r="H2" s="1" t="s">
        <v>133</v>
      </c>
      <c r="I2" s="1" t="s">
        <v>134</v>
      </c>
      <c r="J2" s="1" t="s">
        <v>30</v>
      </c>
      <c r="K2" s="1" t="s">
        <v>135</v>
      </c>
      <c r="L2" s="1" t="s">
        <v>135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140</v>
      </c>
      <c r="S2" s="1" t="s">
        <v>141</v>
      </c>
      <c r="T2" s="1" t="s">
        <v>142</v>
      </c>
      <c r="U2" s="1" t="s">
        <v>143</v>
      </c>
      <c r="V2" s="1" t="s">
        <v>144</v>
      </c>
    </row>
    <row r="3" s="1" customFormat="1" spans="1:22">
      <c r="A3" s="3">
        <v>999225045385615</v>
      </c>
      <c r="B3" s="1" t="s">
        <v>127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132</v>
      </c>
      <c r="H3" s="1" t="s">
        <v>133</v>
      </c>
      <c r="I3" s="1" t="s">
        <v>149</v>
      </c>
      <c r="J3" s="1" t="s">
        <v>30</v>
      </c>
      <c r="K3" s="1" t="s">
        <v>150</v>
      </c>
      <c r="L3" s="1" t="s">
        <v>150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151</v>
      </c>
      <c r="S3" s="1" t="s">
        <v>141</v>
      </c>
      <c r="T3" s="1" t="s">
        <v>142</v>
      </c>
      <c r="U3" s="1" t="s">
        <v>152</v>
      </c>
      <c r="V3" s="1" t="s">
        <v>153</v>
      </c>
    </row>
    <row r="4" s="1" customFormat="1" spans="1:22">
      <c r="A4" s="3">
        <v>999224989872663</v>
      </c>
      <c r="B4" s="1" t="s">
        <v>154</v>
      </c>
      <c r="C4" s="1" t="s">
        <v>155</v>
      </c>
      <c r="D4" s="1" t="s">
        <v>156</v>
      </c>
      <c r="E4" s="1" t="s">
        <v>157</v>
      </c>
      <c r="F4" s="1" t="s">
        <v>158</v>
      </c>
      <c r="G4" s="1" t="s">
        <v>132</v>
      </c>
      <c r="H4" s="1" t="s">
        <v>133</v>
      </c>
      <c r="I4" s="1" t="s">
        <v>159</v>
      </c>
      <c r="J4" s="1" t="s">
        <v>30</v>
      </c>
      <c r="K4" s="1" t="s">
        <v>160</v>
      </c>
      <c r="L4" s="1" t="s">
        <v>160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139</v>
      </c>
      <c r="R4" s="1" t="s">
        <v>161</v>
      </c>
      <c r="S4" s="1" t="s">
        <v>141</v>
      </c>
      <c r="T4" s="1" t="s">
        <v>142</v>
      </c>
      <c r="U4" s="1" t="s">
        <v>152</v>
      </c>
      <c r="V4" s="1" t="s">
        <v>144</v>
      </c>
    </row>
    <row r="5" s="1" customFormat="1" spans="1:22">
      <c r="A5" s="3">
        <v>999224921541149</v>
      </c>
      <c r="B5" s="1" t="s">
        <v>162</v>
      </c>
      <c r="C5" s="1" t="s">
        <v>163</v>
      </c>
      <c r="D5" s="1" t="s">
        <v>164</v>
      </c>
      <c r="E5" s="1" t="s">
        <v>165</v>
      </c>
      <c r="F5" s="1" t="s">
        <v>127</v>
      </c>
      <c r="G5" s="1" t="s">
        <v>132</v>
      </c>
      <c r="H5" s="1" t="s">
        <v>133</v>
      </c>
      <c r="I5" s="1" t="s">
        <v>166</v>
      </c>
      <c r="J5" s="1" t="s">
        <v>30</v>
      </c>
      <c r="K5" s="1" t="s">
        <v>167</v>
      </c>
      <c r="L5" s="1" t="s">
        <v>167</v>
      </c>
      <c r="M5" s="1" t="s">
        <v>136</v>
      </c>
      <c r="N5" s="1" t="s">
        <v>136</v>
      </c>
      <c r="O5" s="1" t="s">
        <v>137</v>
      </c>
      <c r="P5" s="1" t="s">
        <v>138</v>
      </c>
      <c r="Q5" s="1" t="s">
        <v>139</v>
      </c>
      <c r="R5" s="1" t="s">
        <v>168</v>
      </c>
      <c r="S5" s="1" t="s">
        <v>141</v>
      </c>
      <c r="T5" s="1" t="s">
        <v>142</v>
      </c>
      <c r="U5" s="1" t="s">
        <v>152</v>
      </c>
      <c r="V5" s="1" t="s">
        <v>153</v>
      </c>
    </row>
    <row r="6" s="1" customFormat="1" spans="1:22">
      <c r="A6" s="3">
        <v>999224880995571</v>
      </c>
      <c r="B6" s="1" t="s">
        <v>169</v>
      </c>
      <c r="C6" s="1" t="s">
        <v>170</v>
      </c>
      <c r="D6" s="1" t="s">
        <v>171</v>
      </c>
      <c r="E6" s="1" t="s">
        <v>172</v>
      </c>
      <c r="F6" s="1" t="s">
        <v>148</v>
      </c>
      <c r="G6" s="1" t="s">
        <v>132</v>
      </c>
      <c r="H6" s="1" t="s">
        <v>133</v>
      </c>
      <c r="I6" s="1" t="s">
        <v>173</v>
      </c>
      <c r="J6" s="1" t="s">
        <v>30</v>
      </c>
      <c r="K6" s="1" t="s">
        <v>174</v>
      </c>
      <c r="L6" s="1" t="s">
        <v>174</v>
      </c>
      <c r="M6" s="1" t="s">
        <v>136</v>
      </c>
      <c r="N6" s="1" t="s">
        <v>136</v>
      </c>
      <c r="O6" s="1" t="s">
        <v>137</v>
      </c>
      <c r="P6" s="1" t="s">
        <v>138</v>
      </c>
      <c r="Q6" s="1" t="s">
        <v>139</v>
      </c>
      <c r="R6" s="1" t="s">
        <v>175</v>
      </c>
      <c r="S6" s="1" t="s">
        <v>141</v>
      </c>
      <c r="T6" s="1" t="s">
        <v>142</v>
      </c>
      <c r="U6" s="1" t="s">
        <v>152</v>
      </c>
      <c r="V6" s="1" t="s">
        <v>144</v>
      </c>
    </row>
    <row r="7" s="1" customFormat="1" spans="1:22">
      <c r="A7" s="3">
        <v>24838043843</v>
      </c>
      <c r="B7" s="1" t="s">
        <v>176</v>
      </c>
      <c r="C7" s="1" t="s">
        <v>177</v>
      </c>
      <c r="D7" s="1" t="s">
        <v>178</v>
      </c>
      <c r="E7" s="1" t="s">
        <v>179</v>
      </c>
      <c r="F7" s="1" t="s">
        <v>158</v>
      </c>
      <c r="G7" s="1" t="s">
        <v>132</v>
      </c>
      <c r="H7" s="1" t="s">
        <v>133</v>
      </c>
      <c r="I7" s="1" t="s">
        <v>180</v>
      </c>
      <c r="J7" s="1" t="s">
        <v>30</v>
      </c>
      <c r="K7" s="1" t="s">
        <v>181</v>
      </c>
      <c r="L7" s="1" t="s">
        <v>182</v>
      </c>
      <c r="M7" s="1" t="s">
        <v>183</v>
      </c>
      <c r="N7" s="1" t="s">
        <v>184</v>
      </c>
      <c r="O7" s="1" t="s">
        <v>137</v>
      </c>
      <c r="P7" s="1" t="s">
        <v>138</v>
      </c>
      <c r="Q7" s="1" t="s">
        <v>139</v>
      </c>
      <c r="R7" s="1" t="s">
        <v>185</v>
      </c>
      <c r="S7" s="1" t="s">
        <v>141</v>
      </c>
      <c r="T7" s="1" t="s">
        <v>142</v>
      </c>
      <c r="U7" s="1" t="s">
        <v>152</v>
      </c>
      <c r="V7" s="1" t="s">
        <v>153</v>
      </c>
    </row>
    <row r="8" s="1" customFormat="1" spans="1:22">
      <c r="A8" s="3">
        <v>999224768864464</v>
      </c>
      <c r="B8" s="1" t="s">
        <v>186</v>
      </c>
      <c r="C8" s="1" t="s">
        <v>187</v>
      </c>
      <c r="D8" s="1" t="s">
        <v>188</v>
      </c>
      <c r="E8" s="1" t="s">
        <v>189</v>
      </c>
      <c r="F8" s="1" t="s">
        <v>131</v>
      </c>
      <c r="G8" s="1" t="s">
        <v>132</v>
      </c>
      <c r="H8" s="1" t="s">
        <v>133</v>
      </c>
      <c r="I8" s="1" t="s">
        <v>190</v>
      </c>
      <c r="J8" s="1" t="s">
        <v>30</v>
      </c>
      <c r="K8" s="1" t="s">
        <v>191</v>
      </c>
      <c r="L8" s="1" t="s">
        <v>191</v>
      </c>
      <c r="M8" s="1" t="s">
        <v>136</v>
      </c>
      <c r="N8" s="1" t="s">
        <v>136</v>
      </c>
      <c r="O8" s="1" t="s">
        <v>137</v>
      </c>
      <c r="P8" s="1" t="s">
        <v>138</v>
      </c>
      <c r="Q8" s="1" t="s">
        <v>139</v>
      </c>
      <c r="R8" s="1" t="s">
        <v>192</v>
      </c>
      <c r="S8" s="1" t="s">
        <v>141</v>
      </c>
      <c r="T8" s="1" t="s">
        <v>142</v>
      </c>
      <c r="U8" s="1" t="s">
        <v>152</v>
      </c>
      <c r="V8" s="1" t="s">
        <v>144</v>
      </c>
    </row>
    <row r="9" s="1" customFormat="1" spans="1:22">
      <c r="A9" s="3">
        <v>999224768859244</v>
      </c>
      <c r="B9" s="1" t="s">
        <v>186</v>
      </c>
      <c r="C9" s="1" t="s">
        <v>193</v>
      </c>
      <c r="D9" s="1" t="s">
        <v>188</v>
      </c>
      <c r="E9" s="1" t="s">
        <v>189</v>
      </c>
      <c r="F9" s="1" t="s">
        <v>131</v>
      </c>
      <c r="G9" s="1" t="s">
        <v>132</v>
      </c>
      <c r="H9" s="1" t="s">
        <v>133</v>
      </c>
      <c r="I9" s="1" t="s">
        <v>190</v>
      </c>
      <c r="J9" s="1" t="s">
        <v>30</v>
      </c>
      <c r="K9" s="1" t="s">
        <v>191</v>
      </c>
      <c r="L9" s="1" t="s">
        <v>191</v>
      </c>
      <c r="M9" s="1" t="s">
        <v>136</v>
      </c>
      <c r="N9" s="1" t="s">
        <v>136</v>
      </c>
      <c r="O9" s="1" t="s">
        <v>137</v>
      </c>
      <c r="P9" s="1" t="s">
        <v>138</v>
      </c>
      <c r="Q9" s="1" t="s">
        <v>139</v>
      </c>
      <c r="R9" s="1" t="s">
        <v>194</v>
      </c>
      <c r="S9" s="1" t="s">
        <v>141</v>
      </c>
      <c r="T9" s="1" t="s">
        <v>142</v>
      </c>
      <c r="U9" s="1" t="s">
        <v>152</v>
      </c>
      <c r="V9" s="1" t="s">
        <v>144</v>
      </c>
    </row>
    <row r="10" s="1" customFormat="1" spans="1:22">
      <c r="A10" s="3">
        <v>999224767635053</v>
      </c>
      <c r="B10" s="1" t="s">
        <v>186</v>
      </c>
      <c r="C10" s="1" t="s">
        <v>195</v>
      </c>
      <c r="D10" s="1" t="s">
        <v>196</v>
      </c>
      <c r="E10" s="1" t="s">
        <v>197</v>
      </c>
      <c r="F10" s="1" t="s">
        <v>198</v>
      </c>
      <c r="G10" s="1" t="s">
        <v>132</v>
      </c>
      <c r="H10" s="1" t="s">
        <v>133</v>
      </c>
      <c r="I10" s="1" t="s">
        <v>199</v>
      </c>
      <c r="J10" s="1" t="s">
        <v>30</v>
      </c>
      <c r="K10" s="1" t="s">
        <v>200</v>
      </c>
      <c r="L10" s="1" t="s">
        <v>200</v>
      </c>
      <c r="M10" s="1" t="s">
        <v>136</v>
      </c>
      <c r="N10" s="1" t="s">
        <v>136</v>
      </c>
      <c r="O10" s="1" t="s">
        <v>137</v>
      </c>
      <c r="P10" s="1" t="s">
        <v>138</v>
      </c>
      <c r="Q10" s="1" t="s">
        <v>139</v>
      </c>
      <c r="R10" s="1" t="s">
        <v>201</v>
      </c>
      <c r="S10" s="1" t="s">
        <v>141</v>
      </c>
      <c r="T10" s="1" t="s">
        <v>142</v>
      </c>
      <c r="U10" s="1" t="s">
        <v>152</v>
      </c>
      <c r="V10" s="1" t="s">
        <v>144</v>
      </c>
    </row>
    <row r="11" s="1" customFormat="1" spans="1:22">
      <c r="A11" s="3">
        <v>999224524529110</v>
      </c>
      <c r="B11" s="1" t="s">
        <v>202</v>
      </c>
      <c r="C11" s="1" t="s">
        <v>203</v>
      </c>
      <c r="D11" s="1" t="s">
        <v>204</v>
      </c>
      <c r="E11" s="1" t="s">
        <v>205</v>
      </c>
      <c r="F11" s="1" t="s">
        <v>198</v>
      </c>
      <c r="G11" s="1" t="s">
        <v>132</v>
      </c>
      <c r="H11" s="1" t="s">
        <v>133</v>
      </c>
      <c r="I11" s="1" t="s">
        <v>206</v>
      </c>
      <c r="J11" s="1" t="s">
        <v>30</v>
      </c>
      <c r="K11" s="1" t="s">
        <v>207</v>
      </c>
      <c r="L11" s="1" t="s">
        <v>207</v>
      </c>
      <c r="M11" s="1" t="s">
        <v>136</v>
      </c>
      <c r="N11" s="1" t="s">
        <v>136</v>
      </c>
      <c r="O11" s="1" t="s">
        <v>137</v>
      </c>
      <c r="P11" s="1" t="s">
        <v>138</v>
      </c>
      <c r="Q11" s="1" t="s">
        <v>139</v>
      </c>
      <c r="R11" s="1" t="s">
        <v>208</v>
      </c>
      <c r="S11" s="1" t="s">
        <v>141</v>
      </c>
      <c r="T11" s="1" t="s">
        <v>142</v>
      </c>
      <c r="U11" s="1" t="s">
        <v>152</v>
      </c>
      <c r="V11" s="1" t="s">
        <v>209</v>
      </c>
    </row>
    <row r="12" s="1" customFormat="1" spans="1:22">
      <c r="A12" s="3">
        <v>999223810255748</v>
      </c>
      <c r="B12" s="1" t="s">
        <v>210</v>
      </c>
      <c r="C12" s="1" t="s">
        <v>211</v>
      </c>
      <c r="D12" s="1" t="s">
        <v>212</v>
      </c>
      <c r="E12" s="1" t="s">
        <v>213</v>
      </c>
      <c r="F12" s="1" t="s">
        <v>148</v>
      </c>
      <c r="G12" s="1" t="s">
        <v>132</v>
      </c>
      <c r="H12" s="1" t="s">
        <v>133</v>
      </c>
      <c r="I12" s="1" t="s">
        <v>214</v>
      </c>
      <c r="J12" s="1" t="s">
        <v>30</v>
      </c>
      <c r="K12" s="1" t="s">
        <v>215</v>
      </c>
      <c r="L12" s="1" t="s">
        <v>215</v>
      </c>
      <c r="M12" s="1" t="s">
        <v>136</v>
      </c>
      <c r="N12" s="1" t="s">
        <v>136</v>
      </c>
      <c r="O12" s="1" t="s">
        <v>137</v>
      </c>
      <c r="P12" s="1" t="s">
        <v>138</v>
      </c>
      <c r="Q12" s="1" t="s">
        <v>139</v>
      </c>
      <c r="R12" s="1" t="s">
        <v>216</v>
      </c>
      <c r="S12" s="1" t="s">
        <v>141</v>
      </c>
      <c r="T12" s="1" t="s">
        <v>142</v>
      </c>
      <c r="U12" s="1" t="s">
        <v>152</v>
      </c>
      <c r="V12" s="1" t="s">
        <v>144</v>
      </c>
    </row>
    <row r="13" s="1" customFormat="1" spans="1:22">
      <c r="A13" s="3">
        <v>999223379815040</v>
      </c>
      <c r="B13" s="1" t="s">
        <v>217</v>
      </c>
      <c r="C13" s="1" t="s">
        <v>218</v>
      </c>
      <c r="D13" s="1" t="s">
        <v>219</v>
      </c>
      <c r="E13" s="1" t="s">
        <v>220</v>
      </c>
      <c r="F13" s="1" t="s">
        <v>131</v>
      </c>
      <c r="G13" s="1" t="s">
        <v>132</v>
      </c>
      <c r="H13" s="1" t="s">
        <v>133</v>
      </c>
      <c r="I13" s="1" t="s">
        <v>221</v>
      </c>
      <c r="J13" s="1" t="s">
        <v>30</v>
      </c>
      <c r="K13" s="1" t="s">
        <v>222</v>
      </c>
      <c r="L13" s="1" t="s">
        <v>222</v>
      </c>
      <c r="M13" s="1" t="s">
        <v>136</v>
      </c>
      <c r="N13" s="1" t="s">
        <v>136</v>
      </c>
      <c r="O13" s="1" t="s">
        <v>137</v>
      </c>
      <c r="P13" s="1" t="s">
        <v>138</v>
      </c>
      <c r="Q13" s="1" t="s">
        <v>139</v>
      </c>
      <c r="R13" s="1" t="s">
        <v>223</v>
      </c>
      <c r="S13" s="1" t="s">
        <v>141</v>
      </c>
      <c r="T13" s="1" t="s">
        <v>142</v>
      </c>
      <c r="U13" s="1" t="s">
        <v>152</v>
      </c>
      <c r="V13" s="1" t="s">
        <v>144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2023-07-08T01:22:04Z</dcterms:created>
  <dcterms:modified xsi:type="dcterms:W3CDTF">2023-07-08T01:36:52Z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5581DC614F1D4F759E5554B68562C60E_12</vt:lpwstr>
  </property>
  <property fmtid="{D5CDD505-2E9C-101B-9397-08002B2CF9AE}" pid="3" name="KSOProductBuildVer">
    <vt:lpwstr>2052-11.1.0.14309</vt:lpwstr>
  </property>
</Properties>
</file>