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<sst xmlns="http://schemas.openxmlformats.org/spreadsheetml/2006/main" count="541" uniqueCount="255">
  <si>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</si>
  <si>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</si>
  <si>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</si>
  <si>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</si>
  <si>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</si>
  <si>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</si>
  <si>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</si>
  <si>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</si>
  <si>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</si>
  <si>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</si>
  <si>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</si>
  <si>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</si>
  <si>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</si>
  <si>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</si>
  <si>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</si>
  <si>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</si>
  <si>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</si>
  <si>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</si>
  <si>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</si>
  <si>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</si>
  <si>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</si>
  <si>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</si>
  <si>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</si>
  <si>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</si>
  <si>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</si>
  <si>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999223261006647	</t>
  </si>
  <si>
    <t>Ctrip</t>
  </si>
  <si>
    <t>正常</t>
  </si>
  <si>
    <t>[曼谷]UHG 拉普罗四分之一酒店(The Quarter Ladprao by Uhg)(39650633)</t>
  </si>
  <si>
    <t>高级双床房标准间&lt;2人入住&gt;&lt;不退款&gt;&lt;早餐&gt;</t>
  </si>
  <si>
    <t>USD</t>
  </si>
  <si>
    <t>LIN/JIA-HUNG,LIN/JIA-HUNG</t>
  </si>
  <si>
    <t>CA5326230709USD</t>
  </si>
  <si>
    <t>未提现</t>
  </si>
  <si>
    <t>携程开票</t>
  </si>
  <si>
    <t xml:space="preserve">3154993	</t>
  </si>
  <si>
    <t xml:space="preserve">-1477468308	</t>
  </si>
  <si>
    <t xml:space="preserve">999223377281327	</t>
  </si>
  <si>
    <t>[曼谷]阿德菲大素坤逸酒店 (政府卫生认证)(Adelphi Grande Sukhumvit)(39051654)</t>
  </si>
  <si>
    <t>豪华套房&lt;2人入住&gt;&lt;不退款&gt;</t>
  </si>
  <si>
    <t>ALHARTHI/FAHAD</t>
  </si>
  <si>
    <t xml:space="preserve">3176507	</t>
  </si>
  <si>
    <t xml:space="preserve">10010199293	</t>
  </si>
  <si>
    <t xml:space="preserve">24469263703	</t>
  </si>
  <si>
    <t>[新加坡]新加坡史各士皇族酒店(Royal Plaza on Scotts)(37230830)</t>
  </si>
  <si>
    <t>豪华特大床房&lt;2人入住&gt;&lt;不退款&gt;</t>
  </si>
  <si>
    <t>Jiang/Zhenwen,PENG/JUNMING</t>
  </si>
  <si>
    <t xml:space="preserve">3434484	</t>
  </si>
  <si>
    <t xml:space="preserve">3646091	</t>
  </si>
  <si>
    <t xml:space="preserve">999224920573668	</t>
  </si>
  <si>
    <t>[乔治市]槟城双威乔治市酒店(Sunway Hotel Georgetown Penang)(39042187)</t>
  </si>
  <si>
    <t>豪华双床房&lt;2人入住&gt;&lt;不退款&gt;</t>
  </si>
  <si>
    <t>Qiao/Fushan,Qiao/Fushan,Qiao/Fushan,Qiao/Fushan</t>
  </si>
  <si>
    <t xml:space="preserve">3541969	</t>
  </si>
  <si>
    <t xml:space="preserve">3837724	</t>
  </si>
  <si>
    <t xml:space="preserve">999225039537521	</t>
  </si>
  <si>
    <t>[梳邦再也]双威舄湖酒店（原双威克里奥酒店）(Sunway Lagoon Hotel , Formerly Sunway Clio Hotel)(39663959)</t>
  </si>
  <si>
    <t>豪华加大客房&lt;2人入住&gt;&lt;不退款&gt;</t>
  </si>
  <si>
    <t>HARJANTO/REINALDO</t>
  </si>
  <si>
    <t xml:space="preserve">3572423	</t>
  </si>
  <si>
    <t xml:space="preserve">284698217	</t>
  </si>
  <si>
    <t xml:space="preserve">999225058531488	</t>
  </si>
  <si>
    <t>[普吉岛]拉威棕榈滩度假酒店(Rawai Palm Beach Resort)(39043570)</t>
  </si>
  <si>
    <t>高级池景房&lt;2人入住&gt;&lt;不退款&gt;</t>
  </si>
  <si>
    <t>SIRIPHIRIYAKUL/SIWAPACH,SIRIPHIRIYAKUL/SIWAPACH</t>
  </si>
  <si>
    <t xml:space="preserve">3576757	</t>
  </si>
  <si>
    <t xml:space="preserve">confirm	</t>
  </si>
  <si>
    <t xml:space="preserve">999225062160318	</t>
  </si>
  <si>
    <t>[吉隆坡]吉隆坡宾乐雅服务公寓(Parkroyal Serviced Suites Kuala Lumpur)(37195991)</t>
  </si>
  <si>
    <t>一室套房&lt;2人入住&gt;&lt;不退款&gt;</t>
  </si>
  <si>
    <t>MORITA/KAZUNARI</t>
  </si>
  <si>
    <t xml:space="preserve">3578088	</t>
  </si>
  <si>
    <t xml:space="preserve">413419	</t>
  </si>
  <si>
    <t xml:space="preserve">999224818292903	</t>
  </si>
  <si>
    <t>[曼谷]曼谷兰卡斯特 - SHA Extra Plus 认证(Lancaster Bangkok)(37203773)</t>
  </si>
  <si>
    <t>豪华特大床房&lt;2人入住&gt;&lt;不退款&gt;&lt;早餐&gt;</t>
  </si>
  <si>
    <t>LIN/LIXUAN,Lin/guiwen</t>
  </si>
  <si>
    <t>CA5326230710USD</t>
  </si>
  <si>
    <t xml:space="preserve">3516110	</t>
  </si>
  <si>
    <t xml:space="preserve">290416	</t>
  </si>
  <si>
    <t xml:space="preserve">999224819295235	</t>
  </si>
  <si>
    <t>豪华双床房&lt;2人入住&gt;&lt;不退款&gt;&lt;早餐&gt;</t>
  </si>
  <si>
    <t>LIN/LIXUAN,Lin/Lixuan,Lin/Linqin,Lin/Linqin,Lai/Changfeng,Lai/Changfeng,Luo/Jin yan,Luo/Jinyan</t>
  </si>
  <si>
    <t xml:space="preserve">3516128	</t>
  </si>
  <si>
    <t xml:space="preserve">290415	</t>
  </si>
  <si>
    <t xml:space="preserve">999224947177824	</t>
  </si>
  <si>
    <t>[首尔]三井酒店(Hotel Samjung)(37236514)</t>
  </si>
  <si>
    <t>标准双床房&lt;2人入住&gt;&lt;不退款&gt;</t>
  </si>
  <si>
    <t>JUNG/YUJIN</t>
  </si>
  <si>
    <t xml:space="preserve">3549653	</t>
  </si>
  <si>
    <t xml:space="preserve">23049473	</t>
  </si>
  <si>
    <t xml:space="preserve">999224988433426	</t>
  </si>
  <si>
    <t>[哥打京那巴鲁]亚庇凯城酒店(Promenade Hotel Kota Kinabalu)(37202485)</t>
  </si>
  <si>
    <t>高级房&lt;2人入住&gt;&lt;不退款&gt;</t>
  </si>
  <si>
    <t>LOO/LEK CHI</t>
  </si>
  <si>
    <t xml:space="preserve">3558153	</t>
  </si>
  <si>
    <t xml:space="preserve">RB8399	</t>
  </si>
  <si>
    <t xml:space="preserve">999225005264573	</t>
  </si>
  <si>
    <t>[苏梅岛]诺拉布里温泉度假酒店(Nora Buri Resort &amp; Spa)(44800321)</t>
  </si>
  <si>
    <t>豪华山坡房&lt;2人入住&gt;&lt;不退款&gt;</t>
  </si>
  <si>
    <t>QIAN/MEIFEN,Gu/Xiaorong</t>
  </si>
  <si>
    <t xml:space="preserve">3562659	</t>
  </si>
  <si>
    <t xml:space="preserve">90196	</t>
  </si>
  <si>
    <t xml:space="preserve">999225035852716	</t>
  </si>
  <si>
    <t>[丹那拉打]金马仑高原世纪松园度假酒店(Century Pines Resort Cameron Highlands)(37210831)</t>
  </si>
  <si>
    <t>高级房&lt;2人入住&gt;&lt;不退款&gt;&lt;早餐&gt;</t>
  </si>
  <si>
    <t>Ong/Yuan Yea,Tao/Jin,Tao/Xianghai,Jin/Liyun</t>
  </si>
  <si>
    <t xml:space="preserve">3571764	</t>
  </si>
  <si>
    <t xml:space="preserve">RV203159/23	</t>
  </si>
  <si>
    <t xml:space="preserve">999225035997220	</t>
  </si>
  <si>
    <t>[曼谷]隆齐格兰德中心点酒店(Grande Centre Point Hotel Ploenchit)(37207258)</t>
  </si>
  <si>
    <t>高级阳台房&lt;2人入住&gt;&lt;不退款&gt;</t>
  </si>
  <si>
    <t>JEON/GWANGTAEK</t>
  </si>
  <si>
    <t xml:space="preserve">3571802	</t>
  </si>
  <si>
    <t xml:space="preserve">212843	</t>
  </si>
  <si>
    <t>,</t>
  </si>
  <si>
    <t>USD 3045.09</t>
  </si>
  <si>
    <t>A230710092818911</t>
  </si>
  <si>
    <t>A230710092957911</t>
  </si>
  <si>
    <t>USD / HKD 当前参考汇率: 7.83022</t>
  </si>
  <si>
    <t xml:space="preserve">总计：3045.09 USD/
23843.72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</si>
  <si>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</si>
  <si>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</si>
  <si>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</si>
  <si>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</si>
  <si>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</si>
  <si>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</si>
  <si>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</si>
  <si>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</si>
  <si>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</si>
  <si>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</si>
  <si>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</si>
  <si>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</si>
  <si>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</si>
  <si>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</si>
  <si>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</si>
  <si>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</si>
  <si>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</si>
  <si>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</si>
  <si>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</si>
  <si>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</si>
  <si>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3578088</t>
  </si>
  <si>
    <t>吉隆坡宾乐雅服务公寓</t>
  </si>
  <si>
    <t>MORITA KAZUNARI</t>
  </si>
  <si>
    <t>2023-07-04</t>
  </si>
  <si>
    <t>2023-07-06</t>
  </si>
  <si>
    <t>退房日周结</t>
  </si>
  <si>
    <t>990.06</t>
  </si>
  <si>
    <t>136.08</t>
  </si>
  <si>
    <t>0</t>
  </si>
  <si>
    <t>0.00</t>
  </si>
  <si>
    <t>携程盛景国际直连</t>
  </si>
  <si>
    <t>01.010677</t>
  </si>
  <si>
    <t>2023-07-03 16:02:28</t>
  </si>
  <si>
    <t>否</t>
  </si>
  <si>
    <t>汇智国际旅游发展有限公司</t>
  </si>
  <si>
    <t>直采</t>
  </si>
  <si>
    <t>马来西亚</t>
  </si>
  <si>
    <t>3576757</t>
  </si>
  <si>
    <t>拉威棕榈滩度假酒店(SHA Extra Plus)</t>
  </si>
  <si>
    <t>SIRIPHIRIYAKUL SIWAPACH,SIRIPHIRIYAKUL SIWAPACH</t>
  </si>
  <si>
    <t>2023-07-05</t>
  </si>
  <si>
    <t>212.01</t>
  </si>
  <si>
    <t>29.14</t>
  </si>
  <si>
    <t>2023-07-01 11:33:48</t>
  </si>
  <si>
    <t>泰国</t>
  </si>
  <si>
    <t>2023-06-30</t>
  </si>
  <si>
    <t>3572423</t>
  </si>
  <si>
    <t>双威克里奥酒店</t>
  </si>
  <si>
    <t>HARJANTO REINALDO</t>
  </si>
  <si>
    <t>1091.93</t>
  </si>
  <si>
    <t>150.28</t>
  </si>
  <si>
    <t>2023-06-30 23:30:41</t>
  </si>
  <si>
    <t>3571802</t>
  </si>
  <si>
    <t>曼谷奔齐中心大酒店</t>
  </si>
  <si>
    <t>JEON GWANGTAEK</t>
  </si>
  <si>
    <t>2023-07-07</t>
  </si>
  <si>
    <t>1226.06</t>
  </si>
  <si>
    <t>168.74</t>
  </si>
  <si>
    <t>2023-06-30 15:28:16</t>
  </si>
  <si>
    <t>3571764</t>
  </si>
  <si>
    <t>金马仑高原世纪松园度假村</t>
  </si>
  <si>
    <t>Ong Yuan Yea,Tao Jin,Tao Xianghai,Jin Liyun</t>
  </si>
  <si>
    <t>739.97</t>
  </si>
  <si>
    <t>101.84</t>
  </si>
  <si>
    <t>2023-06-30 17:54:12</t>
  </si>
  <si>
    <t>999223377281327,3176507,</t>
  </si>
  <si>
    <t>2023-06-29</t>
  </si>
  <si>
    <t>3566054</t>
  </si>
  <si>
    <t>曼谷阿德菲大酒店</t>
  </si>
  <si>
    <t>ALHARTHI FAHAD</t>
  </si>
  <si>
    <t>2178.00</t>
  </si>
  <si>
    <t>300.00</t>
  </si>
  <si>
    <t>2023-06-29 08:47:40</t>
  </si>
  <si>
    <t>2023-06-28</t>
  </si>
  <si>
    <t>3562659</t>
  </si>
  <si>
    <t>诺拉布里温泉度假酒店 (SHA Plus+)</t>
  </si>
  <si>
    <t>QIAN MEIFEN,Gu Xiaorong</t>
  </si>
  <si>
    <t>730.00</t>
  </si>
  <si>
    <t>100.87</t>
  </si>
  <si>
    <t>2023-06-28 15:57:33</t>
  </si>
  <si>
    <t>2023-06-27</t>
  </si>
  <si>
    <t>3558153</t>
  </si>
  <si>
    <t>亚庇凯城酒店</t>
  </si>
  <si>
    <t>LOO LEK CHI</t>
  </si>
  <si>
    <t>343.01</t>
  </si>
  <si>
    <t>47.27</t>
  </si>
  <si>
    <t>2023-06-28 12:57:17</t>
  </si>
  <si>
    <t>2023-06-25</t>
  </si>
  <si>
    <t>3549653</t>
  </si>
  <si>
    <t>首尔三井酒店</t>
  </si>
  <si>
    <t>JUNG YUJIN</t>
  </si>
  <si>
    <t>545.96</t>
  </si>
  <si>
    <t>75.74</t>
  </si>
  <si>
    <t>2023-06-25 20:06:11</t>
  </si>
  <si>
    <t>韩国</t>
  </si>
  <si>
    <t>2023-06-23</t>
  </si>
  <si>
    <t>3541969</t>
  </si>
  <si>
    <t>槟城双威乔治市酒店</t>
  </si>
  <si>
    <t>Qiao Fushan,Qiao Fushan,Qiao Fushan,Qiao Fushan</t>
  </si>
  <si>
    <t>774.03</t>
  </si>
  <si>
    <t>107.58</t>
  </si>
  <si>
    <t>2023-06-23 19:07:15</t>
  </si>
  <si>
    <t>2023-06-17</t>
  </si>
  <si>
    <t>3516128</t>
  </si>
  <si>
    <t>曼谷兰开斯特</t>
  </si>
  <si>
    <t>LIN LIXUAN,Lin Lixuan,Lin Linqin,Lin Linqin,Lai Changfeng,Lai Changfeng,Luo Jin yan,Luo Jinyan</t>
  </si>
  <si>
    <t>8519.75</t>
  </si>
  <si>
    <t>1192.44</t>
  </si>
  <si>
    <t>2023-06-18 14:14:47</t>
  </si>
  <si>
    <t>3516110</t>
  </si>
  <si>
    <t>LIN LIXUAN,Lin guiwen</t>
  </si>
  <si>
    <t>2129.94</t>
  </si>
  <si>
    <t>298.11</t>
  </si>
  <si>
    <t>2023-06-18 14:59:18</t>
  </si>
  <si>
    <t>2023-05-29</t>
  </si>
  <si>
    <t>3434484</t>
  </si>
  <si>
    <t>新加坡史各士皇族酒店</t>
  </si>
  <si>
    <t>Jiang Zhenwen,PENG JUNMING</t>
  </si>
  <si>
    <t>1367.23</t>
  </si>
  <si>
    <t>193.00</t>
  </si>
  <si>
    <t>2023-06-06 07:59:27</t>
  </si>
  <si>
    <t>新加坡</t>
  </si>
  <si>
    <t>2023-03-27</t>
  </si>
  <si>
    <t>3176507</t>
  </si>
  <si>
    <t>2023-06-28 11:25:20</t>
  </si>
  <si>
    <t>2023-03-19</t>
  </si>
  <si>
    <t>3154993</t>
  </si>
  <si>
    <t>Quarter 拉普罗酒店 - UHG</t>
  </si>
  <si>
    <t>LIN JIA-HUNG,LIN JIA-HUNG</t>
  </si>
  <si>
    <t>2023-07-03</t>
  </si>
  <si>
    <t>994.20</t>
  </si>
  <si>
    <t>144.00</t>
  </si>
  <si>
    <t>2023-03-19 18:11:44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</si>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</sst>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68580</xdr:colOff>
      <xdr:row>50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89120"/>
          <a:ext cx="10553700" cy="488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45110</v>
      </c>
      <c r="G2" s="6">
        <v>45113</v>
      </c>
      <c r="H2" s="4">
        <v>1</v>
      </c>
      <c r="I2" s="4">
        <v>3</v>
      </c>
      <c r="J2" s="4">
        <v>3</v>
      </c>
      <c r="K2" s="4" t="s">
        <v>30</v>
      </c>
      <c r="L2" s="4">
        <v>144</v>
      </c>
      <c r="M2" s="4">
        <v>144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45004</v>
      </c>
      <c r="S2" s="6">
        <v>45116</v>
      </c>
      <c r="T2" s="4" t="s">
        <v>34</v>
      </c>
      <c r="U2" s="4">
        <v>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45108</v>
      </c>
      <c r="G3" s="6">
        <v>45113</v>
      </c>
      <c r="H3" s="4">
        <v>1</v>
      </c>
      <c r="I3" s="4">
        <v>5</v>
      </c>
      <c r="J3" s="4">
        <v>5</v>
      </c>
      <c r="K3" s="4" t="s">
        <v>30</v>
      </c>
      <c r="L3" s="4">
        <v>300</v>
      </c>
      <c r="M3" s="4">
        <v>300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45012</v>
      </c>
      <c r="S3" s="6">
        <v>45116</v>
      </c>
      <c r="T3" s="4" t="s">
        <v>34</v>
      </c>
      <c r="U3" s="4">
        <v>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45112</v>
      </c>
      <c r="G4" s="6">
        <v>45113</v>
      </c>
      <c r="H4" s="4">
        <v>1</v>
      </c>
      <c r="I4" s="4">
        <v>1</v>
      </c>
      <c r="J4" s="4">
        <v>1</v>
      </c>
      <c r="K4" s="4" t="s">
        <v>30</v>
      </c>
      <c r="L4" s="4">
        <v>193</v>
      </c>
      <c r="M4" s="4">
        <v>193</v>
      </c>
      <c r="N4" s="4" t="s">
        <v>46</v>
      </c>
      <c r="O4" s="4" t="s">
        <v>32</v>
      </c>
      <c r="P4" s="4" t="s">
        <v>33</v>
      </c>
      <c r="Q4" s="4">
        <v>0</v>
      </c>
      <c r="R4" s="7">
        <v>45075.0000115741</v>
      </c>
      <c r="S4" s="6">
        <v>45116</v>
      </c>
      <c r="T4" s="4" t="s">
        <v>34</v>
      </c>
      <c r="U4" s="4">
        <v>193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45112</v>
      </c>
      <c r="G5" s="6">
        <v>45113</v>
      </c>
      <c r="H5" s="4">
        <v>2</v>
      </c>
      <c r="I5" s="4">
        <v>1</v>
      </c>
      <c r="J5" s="4">
        <v>2</v>
      </c>
      <c r="K5" s="4" t="s">
        <v>30</v>
      </c>
      <c r="L5" s="4">
        <v>107.58</v>
      </c>
      <c r="M5" s="4">
        <v>107.58</v>
      </c>
      <c r="N5" s="4" t="s">
        <v>52</v>
      </c>
      <c r="O5" s="4" t="s">
        <v>32</v>
      </c>
      <c r="P5" s="4" t="s">
        <v>33</v>
      </c>
      <c r="Q5" s="4">
        <v>0</v>
      </c>
      <c r="R5" s="7">
        <v>45100.0000115741</v>
      </c>
      <c r="S5" s="6">
        <v>45116</v>
      </c>
      <c r="T5" s="4" t="s">
        <v>34</v>
      </c>
      <c r="U5" s="4">
        <v>107.58</v>
      </c>
      <c r="V5" s="4">
        <v>0</v>
      </c>
      <c r="W5" s="4">
        <v>0</v>
      </c>
      <c r="X5" s="4" t="s">
        <v>53</v>
      </c>
      <c r="Y5" s="4">
        <v>3837723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45111</v>
      </c>
      <c r="G6" s="6">
        <v>45113</v>
      </c>
      <c r="H6" s="4">
        <v>1</v>
      </c>
      <c r="I6" s="4">
        <v>2</v>
      </c>
      <c r="J6" s="4">
        <v>2</v>
      </c>
      <c r="K6" s="4" t="s">
        <v>30</v>
      </c>
      <c r="L6" s="4">
        <v>150.28</v>
      </c>
      <c r="M6" s="4">
        <v>150.28</v>
      </c>
      <c r="N6" s="4" t="s">
        <v>58</v>
      </c>
      <c r="O6" s="4" t="s">
        <v>32</v>
      </c>
      <c r="P6" s="4" t="s">
        <v>33</v>
      </c>
      <c r="Q6" s="4">
        <v>0</v>
      </c>
      <c r="R6" s="7">
        <v>45107.0000115741</v>
      </c>
      <c r="S6" s="6">
        <v>45116</v>
      </c>
      <c r="T6" s="4" t="s">
        <v>34</v>
      </c>
      <c r="U6" s="4">
        <v>150.28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45112</v>
      </c>
      <c r="G7" s="6">
        <v>45113</v>
      </c>
      <c r="H7" s="4">
        <v>1</v>
      </c>
      <c r="I7" s="4">
        <v>1</v>
      </c>
      <c r="J7" s="4">
        <v>1</v>
      </c>
      <c r="K7" s="4" t="s">
        <v>30</v>
      </c>
      <c r="L7" s="4">
        <v>29.14</v>
      </c>
      <c r="M7" s="4">
        <v>29.14</v>
      </c>
      <c r="N7" s="4" t="s">
        <v>64</v>
      </c>
      <c r="O7" s="4" t="s">
        <v>32</v>
      </c>
      <c r="P7" s="4" t="s">
        <v>33</v>
      </c>
      <c r="Q7" s="4">
        <v>0</v>
      </c>
      <c r="R7" s="7">
        <v>45108</v>
      </c>
      <c r="S7" s="6">
        <v>45116</v>
      </c>
      <c r="T7" s="4" t="s">
        <v>34</v>
      </c>
      <c r="U7" s="4">
        <v>29.14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45111</v>
      </c>
      <c r="G8" s="6">
        <v>45113</v>
      </c>
      <c r="H8" s="4">
        <v>1</v>
      </c>
      <c r="I8" s="4">
        <v>2</v>
      </c>
      <c r="J8" s="4">
        <v>2</v>
      </c>
      <c r="K8" s="4" t="s">
        <v>30</v>
      </c>
      <c r="L8" s="4">
        <v>136.08</v>
      </c>
      <c r="M8" s="4">
        <v>136.08</v>
      </c>
      <c r="N8" s="4" t="s">
        <v>70</v>
      </c>
      <c r="O8" s="4" t="s">
        <v>32</v>
      </c>
      <c r="P8" s="4" t="s">
        <v>33</v>
      </c>
      <c r="Q8" s="4">
        <v>0</v>
      </c>
      <c r="R8" s="7">
        <v>45108</v>
      </c>
      <c r="S8" s="6">
        <v>45116</v>
      </c>
      <c r="T8" s="4" t="s">
        <v>34</v>
      </c>
      <c r="U8" s="4">
        <v>136.08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45111</v>
      </c>
      <c r="G9" s="6">
        <v>45114</v>
      </c>
      <c r="H9" s="4">
        <v>1</v>
      </c>
      <c r="I9" s="4">
        <v>3</v>
      </c>
      <c r="J9" s="4">
        <v>3</v>
      </c>
      <c r="K9" s="4" t="s">
        <v>30</v>
      </c>
      <c r="L9" s="4">
        <v>298.11</v>
      </c>
      <c r="M9" s="4">
        <v>298.11</v>
      </c>
      <c r="N9" s="4" t="s">
        <v>76</v>
      </c>
      <c r="O9" s="4" t="s">
        <v>77</v>
      </c>
      <c r="P9" s="4" t="s">
        <v>33</v>
      </c>
      <c r="Q9" s="4">
        <v>0</v>
      </c>
      <c r="R9" s="7">
        <v>45094.0000115741</v>
      </c>
      <c r="S9" s="6">
        <v>45117</v>
      </c>
      <c r="T9" s="4" t="s">
        <v>34</v>
      </c>
      <c r="U9" s="4">
        <v>298.11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8">
      <c r="A10" s="4" t="s">
        <v>80</v>
      </c>
      <c r="B10" s="4" t="s">
        <v>26</v>
      </c>
      <c r="C10" s="4" t="s">
        <v>27</v>
      </c>
      <c r="D10" s="4" t="s">
        <v>74</v>
      </c>
      <c r="E10" s="4" t="s">
        <v>81</v>
      </c>
      <c r="F10" s="6">
        <v>45111</v>
      </c>
      <c r="G10" s="6">
        <v>45114</v>
      </c>
      <c r="H10" s="4">
        <v>4</v>
      </c>
      <c r="I10" s="4">
        <v>3</v>
      </c>
      <c r="J10" s="4">
        <v>12</v>
      </c>
      <c r="K10" s="4" t="s">
        <v>30</v>
      </c>
      <c r="L10" s="4">
        <v>1192.44</v>
      </c>
      <c r="M10" s="4">
        <v>1192.44</v>
      </c>
      <c r="N10" s="4" t="s">
        <v>82</v>
      </c>
      <c r="O10" s="4" t="s">
        <v>77</v>
      </c>
      <c r="P10" s="4" t="s">
        <v>33</v>
      </c>
      <c r="Q10" s="4">
        <v>0</v>
      </c>
      <c r="R10" s="7">
        <v>45094.0000115741</v>
      </c>
      <c r="S10" s="6">
        <v>45117</v>
      </c>
      <c r="T10" s="4" t="s">
        <v>34</v>
      </c>
      <c r="U10" s="4">
        <v>1192.44</v>
      </c>
      <c r="V10" s="4">
        <v>0</v>
      </c>
      <c r="W10" s="4">
        <v>0</v>
      </c>
      <c r="X10" s="4" t="s">
        <v>83</v>
      </c>
      <c r="Y10" s="4">
        <v>290412</v>
      </c>
      <c r="Z10" s="4">
        <v>290413</v>
      </c>
      <c r="AA10" s="4">
        <v>290414</v>
      </c>
      <c r="AB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45113</v>
      </c>
      <c r="G11" s="6">
        <v>45114</v>
      </c>
      <c r="H11" s="4">
        <v>1</v>
      </c>
      <c r="I11" s="4">
        <v>1</v>
      </c>
      <c r="J11" s="4">
        <v>1</v>
      </c>
      <c r="K11" s="4" t="s">
        <v>30</v>
      </c>
      <c r="L11" s="4">
        <v>75.74</v>
      </c>
      <c r="M11" s="4">
        <v>75.74</v>
      </c>
      <c r="N11" s="4" t="s">
        <v>88</v>
      </c>
      <c r="O11" s="4" t="s">
        <v>77</v>
      </c>
      <c r="P11" s="4" t="s">
        <v>33</v>
      </c>
      <c r="Q11" s="4">
        <v>0</v>
      </c>
      <c r="R11" s="7">
        <v>45102</v>
      </c>
      <c r="S11" s="6">
        <v>45117</v>
      </c>
      <c r="T11" s="4" t="s">
        <v>34</v>
      </c>
      <c r="U11" s="4">
        <v>75.74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45113</v>
      </c>
      <c r="G12" s="6">
        <v>45114</v>
      </c>
      <c r="H12" s="4">
        <v>1</v>
      </c>
      <c r="I12" s="4">
        <v>1</v>
      </c>
      <c r="J12" s="4">
        <v>1</v>
      </c>
      <c r="K12" s="4" t="s">
        <v>30</v>
      </c>
      <c r="L12" s="4">
        <v>47.27</v>
      </c>
      <c r="M12" s="4">
        <v>47.27</v>
      </c>
      <c r="N12" s="4" t="s">
        <v>94</v>
      </c>
      <c r="O12" s="4" t="s">
        <v>77</v>
      </c>
      <c r="P12" s="4" t="s">
        <v>33</v>
      </c>
      <c r="Q12" s="4">
        <v>0</v>
      </c>
      <c r="R12" s="7">
        <v>45104.0000115741</v>
      </c>
      <c r="S12" s="6">
        <v>45117</v>
      </c>
      <c r="T12" s="4" t="s">
        <v>34</v>
      </c>
      <c r="U12" s="4">
        <v>47.27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45113</v>
      </c>
      <c r="G13" s="6">
        <v>45114</v>
      </c>
      <c r="H13" s="4">
        <v>1</v>
      </c>
      <c r="I13" s="4">
        <v>1</v>
      </c>
      <c r="J13" s="4">
        <v>1</v>
      </c>
      <c r="K13" s="4" t="s">
        <v>30</v>
      </c>
      <c r="L13" s="4">
        <v>100.87</v>
      </c>
      <c r="M13" s="4">
        <v>100.87</v>
      </c>
      <c r="N13" s="4" t="s">
        <v>100</v>
      </c>
      <c r="O13" s="4" t="s">
        <v>77</v>
      </c>
      <c r="P13" s="4" t="s">
        <v>33</v>
      </c>
      <c r="Q13" s="4">
        <v>0</v>
      </c>
      <c r="R13" s="7">
        <v>45105</v>
      </c>
      <c r="S13" s="6">
        <v>45117</v>
      </c>
      <c r="T13" s="4" t="s">
        <v>34</v>
      </c>
      <c r="U13" s="4">
        <v>100.87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45113</v>
      </c>
      <c r="G14" s="6">
        <v>45114</v>
      </c>
      <c r="H14" s="4">
        <v>2</v>
      </c>
      <c r="I14" s="4">
        <v>1</v>
      </c>
      <c r="J14" s="4">
        <v>2</v>
      </c>
      <c r="K14" s="4" t="s">
        <v>30</v>
      </c>
      <c r="L14" s="4">
        <v>101.84</v>
      </c>
      <c r="M14" s="4">
        <v>101.84</v>
      </c>
      <c r="N14" s="4" t="s">
        <v>106</v>
      </c>
      <c r="O14" s="4" t="s">
        <v>77</v>
      </c>
      <c r="P14" s="4" t="s">
        <v>33</v>
      </c>
      <c r="Q14" s="4">
        <v>0</v>
      </c>
      <c r="R14" s="7">
        <v>45107</v>
      </c>
      <c r="S14" s="6">
        <v>45117</v>
      </c>
      <c r="T14" s="4" t="s">
        <v>34</v>
      </c>
      <c r="U14" s="4">
        <v>101.84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45112</v>
      </c>
      <c r="G15" s="6">
        <v>45114</v>
      </c>
      <c r="H15" s="4">
        <v>1</v>
      </c>
      <c r="I15" s="4">
        <v>2</v>
      </c>
      <c r="J15" s="4">
        <v>2</v>
      </c>
      <c r="K15" s="4" t="s">
        <v>30</v>
      </c>
      <c r="L15" s="4">
        <v>168.74</v>
      </c>
      <c r="M15" s="4">
        <v>168.74</v>
      </c>
      <c r="N15" s="4" t="s">
        <v>112</v>
      </c>
      <c r="O15" s="4" t="s">
        <v>77</v>
      </c>
      <c r="P15" s="4" t="s">
        <v>33</v>
      </c>
      <c r="Q15" s="4">
        <v>0</v>
      </c>
      <c r="R15" s="7">
        <v>45107.0000115741</v>
      </c>
      <c r="S15" s="6">
        <v>45117</v>
      </c>
      <c r="T15" s="4" t="s">
        <v>34</v>
      </c>
      <c r="U15" s="4">
        <v>168.74</v>
      </c>
      <c r="V15" s="4">
        <v>0</v>
      </c>
      <c r="W15" s="4">
        <v>0</v>
      </c>
      <c r="X15" s="4" t="s">
        <v>113</v>
      </c>
      <c r="Y15" s="4" t="s">
        <v>114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0" sqref="A20:C23"/>
    </sheetView>
  </sheetViews>
  <sheetFormatPr defaultColWidth="10" defaultRowHeight="14.4"/>
  <cols>
    <col min="1" max="1" width="12.8888888888889" style="4"/>
    <col min="2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5">
        <v>999223261006647</v>
      </c>
      <c r="B2" s="6">
        <v>45110</v>
      </c>
      <c r="C2" s="6">
        <v>45113</v>
      </c>
      <c r="D2" s="4">
        <v>144</v>
      </c>
      <c r="E2" s="4" t="str">
        <f>VLOOKUP(A2,HOP!A:L,12,0)</f>
        <v>144.00</v>
      </c>
      <c r="F2" s="4" t="str">
        <f>VLOOKUP(A2,HOP!A:C,3,0)</f>
        <v>3154993</v>
      </c>
      <c r="G2" s="4">
        <f>D2-E2</f>
        <v>0</v>
      </c>
      <c r="H2" s="4" t="str">
        <f>$H$1&amp;F2</f>
        <v>,3154993</v>
      </c>
      <c r="I2" s="4" t="str">
        <f>VLOOKUP(A2,HOP!A:U,21,0)</f>
        <v>直连</v>
      </c>
    </row>
    <row r="3" s="4" customFormat="1" spans="1:9">
      <c r="A3" s="5">
        <v>999223377281327</v>
      </c>
      <c r="B3" s="6">
        <v>45108</v>
      </c>
      <c r="C3" s="6">
        <v>45113</v>
      </c>
      <c r="D3" s="4">
        <v>300</v>
      </c>
      <c r="E3" s="4">
        <v>300</v>
      </c>
      <c r="F3" s="4">
        <v>3566054</v>
      </c>
      <c r="G3" s="4">
        <f t="shared" ref="G3:G15" si="0">D3-E3</f>
        <v>0</v>
      </c>
      <c r="H3" s="4" t="str">
        <f t="shared" ref="H3:H15" si="1">$H$1&amp;F3</f>
        <v>,3566054</v>
      </c>
      <c r="I3" s="4" t="str">
        <f>VLOOKUP(A3,HOP!A:U,21,0)</f>
        <v>直采</v>
      </c>
    </row>
    <row r="4" s="4" customFormat="1" spans="1:9">
      <c r="A4" s="5">
        <v>24469263703</v>
      </c>
      <c r="B4" s="6">
        <v>45112</v>
      </c>
      <c r="C4" s="6">
        <v>45113</v>
      </c>
      <c r="D4" s="4">
        <v>193</v>
      </c>
      <c r="E4" s="4" t="str">
        <f>VLOOKUP(A4,HOP!A:L,12,0)</f>
        <v>193.00</v>
      </c>
      <c r="F4" s="4" t="str">
        <f>VLOOKUP(A4,HOP!A:C,3,0)</f>
        <v>3434484</v>
      </c>
      <c r="G4" s="4">
        <f t="shared" si="0"/>
        <v>0</v>
      </c>
      <c r="H4" s="4" t="str">
        <f t="shared" si="1"/>
        <v>,3434484</v>
      </c>
      <c r="I4" s="4" t="str">
        <f>VLOOKUP(A4,HOP!A:U,21,0)</f>
        <v>直采</v>
      </c>
    </row>
    <row r="5" s="4" customFormat="1" spans="1:9">
      <c r="A5" s="5">
        <v>999224920573668</v>
      </c>
      <c r="B5" s="6">
        <v>45112</v>
      </c>
      <c r="C5" s="6">
        <v>45113</v>
      </c>
      <c r="D5" s="4">
        <v>107.58</v>
      </c>
      <c r="E5" s="4" t="str">
        <f>VLOOKUP(A5,HOP!A:L,12,0)</f>
        <v>107.58</v>
      </c>
      <c r="F5" s="4" t="str">
        <f>VLOOKUP(A5,HOP!A:C,3,0)</f>
        <v>3541969</v>
      </c>
      <c r="G5" s="4">
        <f t="shared" si="0"/>
        <v>0</v>
      </c>
      <c r="H5" s="4" t="str">
        <f t="shared" si="1"/>
        <v>,3541969</v>
      </c>
      <c r="I5" s="4" t="str">
        <f>VLOOKUP(A5,HOP!A:U,21,0)</f>
        <v>直采</v>
      </c>
    </row>
    <row r="6" s="4" customFormat="1" spans="1:9">
      <c r="A6" s="5">
        <v>999225039537521</v>
      </c>
      <c r="B6" s="6">
        <v>45111</v>
      </c>
      <c r="C6" s="6">
        <v>45113</v>
      </c>
      <c r="D6" s="4">
        <v>150.28</v>
      </c>
      <c r="E6" s="4" t="str">
        <f>VLOOKUP(A6,HOP!A:L,12,0)</f>
        <v>150.28</v>
      </c>
      <c r="F6" s="4" t="str">
        <f>VLOOKUP(A6,HOP!A:C,3,0)</f>
        <v>3572423</v>
      </c>
      <c r="G6" s="4">
        <f t="shared" si="0"/>
        <v>0</v>
      </c>
      <c r="H6" s="4" t="str">
        <f t="shared" si="1"/>
        <v>,3572423</v>
      </c>
      <c r="I6" s="4" t="str">
        <f>VLOOKUP(A6,HOP!A:U,21,0)</f>
        <v>直采</v>
      </c>
    </row>
    <row r="7" s="4" customFormat="1" spans="1:9">
      <c r="A7" s="5">
        <v>999225058531488</v>
      </c>
      <c r="B7" s="6">
        <v>45112</v>
      </c>
      <c r="C7" s="6">
        <v>45113</v>
      </c>
      <c r="D7" s="4">
        <v>29.14</v>
      </c>
      <c r="E7" s="4" t="str">
        <f>VLOOKUP(A7,HOP!A:L,12,0)</f>
        <v>29.14</v>
      </c>
      <c r="F7" s="4" t="str">
        <f>VLOOKUP(A7,HOP!A:C,3,0)</f>
        <v>3576757</v>
      </c>
      <c r="G7" s="4">
        <f t="shared" si="0"/>
        <v>0</v>
      </c>
      <c r="H7" s="4" t="str">
        <f t="shared" si="1"/>
        <v>,3576757</v>
      </c>
      <c r="I7" s="4" t="str">
        <f>VLOOKUP(A7,HOP!A:U,21,0)</f>
        <v>直采</v>
      </c>
    </row>
    <row r="8" s="4" customFormat="1" spans="1:9">
      <c r="A8" s="5">
        <v>999225062160318</v>
      </c>
      <c r="B8" s="6">
        <v>45111</v>
      </c>
      <c r="C8" s="6">
        <v>45113</v>
      </c>
      <c r="D8" s="4">
        <v>136.08</v>
      </c>
      <c r="E8" s="4" t="str">
        <f>VLOOKUP(A8,HOP!A:L,12,0)</f>
        <v>136.08</v>
      </c>
      <c r="F8" s="4" t="str">
        <f>VLOOKUP(A8,HOP!A:C,3,0)</f>
        <v>3578088</v>
      </c>
      <c r="G8" s="4">
        <f t="shared" si="0"/>
        <v>0</v>
      </c>
      <c r="H8" s="4" t="str">
        <f t="shared" si="1"/>
        <v>,3578088</v>
      </c>
      <c r="I8" s="4" t="str">
        <f>VLOOKUP(A8,HOP!A:U,21,0)</f>
        <v>直采</v>
      </c>
    </row>
    <row r="9" s="4" customFormat="1" spans="1:9">
      <c r="A9" s="5">
        <v>999224818292903</v>
      </c>
      <c r="B9" s="6">
        <v>45111</v>
      </c>
      <c r="C9" s="6">
        <v>45114</v>
      </c>
      <c r="D9" s="4">
        <v>298.11</v>
      </c>
      <c r="E9" s="4" t="str">
        <f>VLOOKUP(A9,HOP!A:L,12,0)</f>
        <v>298.11</v>
      </c>
      <c r="F9" s="4" t="str">
        <f>VLOOKUP(A9,HOP!A:C,3,0)</f>
        <v>3516110</v>
      </c>
      <c r="G9" s="4">
        <f t="shared" si="0"/>
        <v>0</v>
      </c>
      <c r="H9" s="4" t="str">
        <f t="shared" si="1"/>
        <v>,3516110</v>
      </c>
      <c r="I9" s="4" t="str">
        <f>VLOOKUP(A9,HOP!A:U,21,0)</f>
        <v>直采</v>
      </c>
    </row>
    <row r="10" s="4" customFormat="1" spans="1:9">
      <c r="A10" s="5">
        <v>999224819295235</v>
      </c>
      <c r="B10" s="6">
        <v>45111</v>
      </c>
      <c r="C10" s="6">
        <v>45114</v>
      </c>
      <c r="D10" s="4">
        <v>1192.44</v>
      </c>
      <c r="E10" s="4" t="str">
        <f>VLOOKUP(A10,HOP!A:L,12,0)</f>
        <v>1192.44</v>
      </c>
      <c r="F10" s="4" t="str">
        <f>VLOOKUP(A10,HOP!A:C,3,0)</f>
        <v>3516128</v>
      </c>
      <c r="G10" s="4">
        <f t="shared" si="0"/>
        <v>0</v>
      </c>
      <c r="H10" s="4" t="str">
        <f t="shared" si="1"/>
        <v>,3516128</v>
      </c>
      <c r="I10" s="4" t="str">
        <f>VLOOKUP(A10,HOP!A:U,21,0)</f>
        <v>直采</v>
      </c>
    </row>
    <row r="11" s="4" customFormat="1" spans="1:9">
      <c r="A11" s="5">
        <v>999224947177824</v>
      </c>
      <c r="B11" s="6">
        <v>45113</v>
      </c>
      <c r="C11" s="6">
        <v>45114</v>
      </c>
      <c r="D11" s="4">
        <v>75.74</v>
      </c>
      <c r="E11" s="4" t="str">
        <f>VLOOKUP(A11,HOP!A:L,12,0)</f>
        <v>75.74</v>
      </c>
      <c r="F11" s="4" t="str">
        <f>VLOOKUP(A11,HOP!A:C,3,0)</f>
        <v>3549653</v>
      </c>
      <c r="G11" s="4">
        <f t="shared" si="0"/>
        <v>0</v>
      </c>
      <c r="H11" s="4" t="str">
        <f t="shared" si="1"/>
        <v>,3549653</v>
      </c>
      <c r="I11" s="4" t="str">
        <f>VLOOKUP(A11,HOP!A:U,21,0)</f>
        <v>直采</v>
      </c>
    </row>
    <row r="12" s="4" customFormat="1" spans="1:9">
      <c r="A12" s="5">
        <v>999224988433426</v>
      </c>
      <c r="B12" s="6">
        <v>45113</v>
      </c>
      <c r="C12" s="6">
        <v>45114</v>
      </c>
      <c r="D12" s="4">
        <v>47.27</v>
      </c>
      <c r="E12" s="4" t="str">
        <f>VLOOKUP(A12,HOP!A:L,12,0)</f>
        <v>47.27</v>
      </c>
      <c r="F12" s="4" t="str">
        <f>VLOOKUP(A12,HOP!A:C,3,0)</f>
        <v>3558153</v>
      </c>
      <c r="G12" s="4">
        <f t="shared" si="0"/>
        <v>0</v>
      </c>
      <c r="H12" s="4" t="str">
        <f t="shared" si="1"/>
        <v>,3558153</v>
      </c>
      <c r="I12" s="4" t="str">
        <f>VLOOKUP(A12,HOP!A:U,21,0)</f>
        <v>直采</v>
      </c>
    </row>
    <row r="13" s="4" customFormat="1" spans="1:9">
      <c r="A13" s="5">
        <v>999225005264573</v>
      </c>
      <c r="B13" s="6">
        <v>45113</v>
      </c>
      <c r="C13" s="6">
        <v>45114</v>
      </c>
      <c r="D13" s="4">
        <v>100.87</v>
      </c>
      <c r="E13" s="4" t="str">
        <f>VLOOKUP(A13,HOP!A:L,12,0)</f>
        <v>100.87</v>
      </c>
      <c r="F13" s="4" t="str">
        <f>VLOOKUP(A13,HOP!A:C,3,0)</f>
        <v>3562659</v>
      </c>
      <c r="G13" s="4">
        <f t="shared" si="0"/>
        <v>0</v>
      </c>
      <c r="H13" s="4" t="str">
        <f t="shared" si="1"/>
        <v>,3562659</v>
      </c>
      <c r="I13" s="4" t="str">
        <f>VLOOKUP(A13,HOP!A:U,21,0)</f>
        <v>直采</v>
      </c>
    </row>
    <row r="14" s="4" customFormat="1" spans="1:9">
      <c r="A14" s="5">
        <v>999225035852716</v>
      </c>
      <c r="B14" s="6">
        <v>45113</v>
      </c>
      <c r="C14" s="6">
        <v>45114</v>
      </c>
      <c r="D14" s="4">
        <v>101.84</v>
      </c>
      <c r="E14" s="4" t="str">
        <f>VLOOKUP(A14,HOP!A:L,12,0)</f>
        <v>101.84</v>
      </c>
      <c r="F14" s="4" t="str">
        <f>VLOOKUP(A14,HOP!A:C,3,0)</f>
        <v>3571764</v>
      </c>
      <c r="G14" s="4">
        <f t="shared" si="0"/>
        <v>0</v>
      </c>
      <c r="H14" s="4" t="str">
        <f t="shared" si="1"/>
        <v>,3571764</v>
      </c>
      <c r="I14" s="4" t="str">
        <f>VLOOKUP(A14,HOP!A:U,21,0)</f>
        <v>直采</v>
      </c>
    </row>
    <row r="15" s="4" customFormat="1" spans="1:9">
      <c r="A15" s="5">
        <v>999225035997220</v>
      </c>
      <c r="B15" s="6">
        <v>45112</v>
      </c>
      <c r="C15" s="6">
        <v>45114</v>
      </c>
      <c r="D15" s="4">
        <v>168.74</v>
      </c>
      <c r="E15" s="4" t="str">
        <f>VLOOKUP(A15,HOP!A:L,12,0)</f>
        <v>168.74</v>
      </c>
      <c r="F15" s="4" t="str">
        <f>VLOOKUP(A15,HOP!A:C,3,0)</f>
        <v>3571802</v>
      </c>
      <c r="G15" s="4">
        <f t="shared" si="0"/>
        <v>0</v>
      </c>
      <c r="H15" s="4" t="str">
        <f t="shared" si="1"/>
        <v>,3571802</v>
      </c>
      <c r="I15" s="4" t="str">
        <f>VLOOKUP(A15,HOP!A:U,21,0)</f>
        <v>直采</v>
      </c>
    </row>
    <row r="17" spans="4:4">
      <c r="D17" s="4">
        <f>SUM(D2:D16)</f>
        <v>3045.09</v>
      </c>
    </row>
    <row r="18" spans="4:4">
      <c r="D18" s="4" t="s">
        <v>116</v>
      </c>
    </row>
    <row r="20" spans="1:3">
      <c r="A20" s="4" t="s">
        <v>117</v>
      </c>
      <c r="B20" s="4">
        <v>2901.09</v>
      </c>
      <c r="C20" s="4">
        <v>22716.17</v>
      </c>
    </row>
    <row r="21" spans="1:3">
      <c r="A21" s="4" t="s">
        <v>118</v>
      </c>
      <c r="B21" s="4">
        <v>144</v>
      </c>
      <c r="C21" s="4">
        <v>1127.55</v>
      </c>
    </row>
    <row r="22" spans="1:3">
      <c r="A22" s="4" t="s">
        <v>119</v>
      </c>
      <c r="B22" s="4">
        <f>SUM(B20:B21)</f>
        <v>3045.09</v>
      </c>
      <c r="C22" s="4">
        <f>SUM(C20:C21)</f>
        <v>23843.72</v>
      </c>
    </row>
    <row r="23" spans="1:1">
      <c r="A23" s="4" t="s">
        <v>120</v>
      </c>
    </row>
  </sheetData>
  <autoFilter ref="A1:X15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E19" sqref="E19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3">
        <v>999225062160318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30</v>
      </c>
      <c r="K2" s="1" t="s">
        <v>148</v>
      </c>
      <c r="L2" s="1" t="s">
        <v>148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999225058531488</v>
      </c>
      <c r="B3" s="1" t="s">
        <v>140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145</v>
      </c>
      <c r="H3" s="1" t="s">
        <v>146</v>
      </c>
      <c r="I3" s="1" t="s">
        <v>162</v>
      </c>
      <c r="J3" s="1" t="s">
        <v>30</v>
      </c>
      <c r="K3" s="1" t="s">
        <v>163</v>
      </c>
      <c r="L3" s="1" t="s">
        <v>163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164</v>
      </c>
      <c r="S3" s="1" t="s">
        <v>154</v>
      </c>
      <c r="T3" s="1" t="s">
        <v>155</v>
      </c>
      <c r="U3" s="1" t="s">
        <v>156</v>
      </c>
      <c r="V3" s="1" t="s">
        <v>165</v>
      </c>
    </row>
    <row r="4" s="1" customFormat="1" spans="1:22">
      <c r="A4" s="3">
        <v>999225039537521</v>
      </c>
      <c r="B4" s="1" t="s">
        <v>166</v>
      </c>
      <c r="C4" s="1" t="s">
        <v>167</v>
      </c>
      <c r="D4" s="1" t="s">
        <v>168</v>
      </c>
      <c r="E4" s="1" t="s">
        <v>169</v>
      </c>
      <c r="F4" s="1" t="s">
        <v>144</v>
      </c>
      <c r="G4" s="1" t="s">
        <v>145</v>
      </c>
      <c r="H4" s="1" t="s">
        <v>146</v>
      </c>
      <c r="I4" s="1" t="s">
        <v>170</v>
      </c>
      <c r="J4" s="1" t="s">
        <v>30</v>
      </c>
      <c r="K4" s="1" t="s">
        <v>171</v>
      </c>
      <c r="L4" s="1" t="s">
        <v>171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172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999225035997220</v>
      </c>
      <c r="B5" s="1" t="s">
        <v>166</v>
      </c>
      <c r="C5" s="1" t="s">
        <v>173</v>
      </c>
      <c r="D5" s="1" t="s">
        <v>174</v>
      </c>
      <c r="E5" s="1" t="s">
        <v>175</v>
      </c>
      <c r="F5" s="1" t="s">
        <v>161</v>
      </c>
      <c r="G5" s="1" t="s">
        <v>176</v>
      </c>
      <c r="H5" s="1" t="s">
        <v>146</v>
      </c>
      <c r="I5" s="1" t="s">
        <v>177</v>
      </c>
      <c r="J5" s="1" t="s">
        <v>30</v>
      </c>
      <c r="K5" s="1" t="s">
        <v>178</v>
      </c>
      <c r="L5" s="1" t="s">
        <v>178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179</v>
      </c>
      <c r="S5" s="1" t="s">
        <v>154</v>
      </c>
      <c r="T5" s="1" t="s">
        <v>155</v>
      </c>
      <c r="U5" s="1" t="s">
        <v>156</v>
      </c>
      <c r="V5" s="1" t="s">
        <v>165</v>
      </c>
    </row>
    <row r="6" s="1" customFormat="1" spans="1:22">
      <c r="A6" s="3">
        <v>999225035852716</v>
      </c>
      <c r="B6" s="1" t="s">
        <v>166</v>
      </c>
      <c r="C6" s="1" t="s">
        <v>180</v>
      </c>
      <c r="D6" s="1" t="s">
        <v>181</v>
      </c>
      <c r="E6" s="1" t="s">
        <v>182</v>
      </c>
      <c r="F6" s="1" t="s">
        <v>145</v>
      </c>
      <c r="G6" s="1" t="s">
        <v>176</v>
      </c>
      <c r="H6" s="1" t="s">
        <v>146</v>
      </c>
      <c r="I6" s="1" t="s">
        <v>183</v>
      </c>
      <c r="J6" s="1" t="s">
        <v>30</v>
      </c>
      <c r="K6" s="1" t="s">
        <v>184</v>
      </c>
      <c r="L6" s="1" t="s">
        <v>184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185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1" t="s">
        <v>186</v>
      </c>
      <c r="B7" s="1" t="s">
        <v>187</v>
      </c>
      <c r="C7" s="1" t="s">
        <v>188</v>
      </c>
      <c r="D7" s="1" t="s">
        <v>189</v>
      </c>
      <c r="E7" s="1" t="s">
        <v>190</v>
      </c>
      <c r="F7" s="1" t="s">
        <v>140</v>
      </c>
      <c r="G7" s="1" t="s">
        <v>145</v>
      </c>
      <c r="H7" s="1" t="s">
        <v>146</v>
      </c>
      <c r="I7" s="1" t="s">
        <v>191</v>
      </c>
      <c r="J7" s="1" t="s">
        <v>30</v>
      </c>
      <c r="K7" s="1" t="s">
        <v>192</v>
      </c>
      <c r="L7" s="1" t="s">
        <v>192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193</v>
      </c>
      <c r="S7" s="1" t="s">
        <v>154</v>
      </c>
      <c r="T7" s="1" t="s">
        <v>155</v>
      </c>
      <c r="U7" s="1" t="s">
        <v>156</v>
      </c>
      <c r="V7" s="1" t="s">
        <v>165</v>
      </c>
    </row>
    <row r="8" s="1" customFormat="1" spans="1:22">
      <c r="A8" s="3">
        <v>999225005264573</v>
      </c>
      <c r="B8" s="1" t="s">
        <v>194</v>
      </c>
      <c r="C8" s="1" t="s">
        <v>195</v>
      </c>
      <c r="D8" s="1" t="s">
        <v>196</v>
      </c>
      <c r="E8" s="1" t="s">
        <v>197</v>
      </c>
      <c r="F8" s="1" t="s">
        <v>145</v>
      </c>
      <c r="G8" s="1" t="s">
        <v>176</v>
      </c>
      <c r="H8" s="1" t="s">
        <v>146</v>
      </c>
      <c r="I8" s="1" t="s">
        <v>198</v>
      </c>
      <c r="J8" s="1" t="s">
        <v>30</v>
      </c>
      <c r="K8" s="1" t="s">
        <v>199</v>
      </c>
      <c r="L8" s="1" t="s">
        <v>199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200</v>
      </c>
      <c r="S8" s="1" t="s">
        <v>154</v>
      </c>
      <c r="T8" s="1" t="s">
        <v>155</v>
      </c>
      <c r="U8" s="1" t="s">
        <v>156</v>
      </c>
      <c r="V8" s="1" t="s">
        <v>165</v>
      </c>
    </row>
    <row r="9" s="1" customFormat="1" spans="1:22">
      <c r="A9" s="3">
        <v>999224988433426</v>
      </c>
      <c r="B9" s="1" t="s">
        <v>201</v>
      </c>
      <c r="C9" s="1" t="s">
        <v>202</v>
      </c>
      <c r="D9" s="1" t="s">
        <v>203</v>
      </c>
      <c r="E9" s="1" t="s">
        <v>204</v>
      </c>
      <c r="F9" s="1" t="s">
        <v>145</v>
      </c>
      <c r="G9" s="1" t="s">
        <v>176</v>
      </c>
      <c r="H9" s="1" t="s">
        <v>146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207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999224947177824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145</v>
      </c>
      <c r="G10" s="1" t="s">
        <v>176</v>
      </c>
      <c r="H10" s="1" t="s">
        <v>146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214</v>
      </c>
      <c r="S10" s="1" t="s">
        <v>154</v>
      </c>
      <c r="T10" s="1" t="s">
        <v>155</v>
      </c>
      <c r="U10" s="1" t="s">
        <v>156</v>
      </c>
      <c r="V10" s="1" t="s">
        <v>215</v>
      </c>
    </row>
    <row r="11" s="1" customFormat="1" spans="1:22">
      <c r="A11" s="3">
        <v>999224920573668</v>
      </c>
      <c r="B11" s="1" t="s">
        <v>216</v>
      </c>
      <c r="C11" s="1" t="s">
        <v>217</v>
      </c>
      <c r="D11" s="1" t="s">
        <v>218</v>
      </c>
      <c r="E11" s="1" t="s">
        <v>219</v>
      </c>
      <c r="F11" s="1" t="s">
        <v>161</v>
      </c>
      <c r="G11" s="1" t="s">
        <v>145</v>
      </c>
      <c r="H11" s="1" t="s">
        <v>146</v>
      </c>
      <c r="I11" s="1" t="s">
        <v>220</v>
      </c>
      <c r="J11" s="1" t="s">
        <v>30</v>
      </c>
      <c r="K11" s="1" t="s">
        <v>221</v>
      </c>
      <c r="L11" s="1" t="s">
        <v>221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222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999224819295235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144</v>
      </c>
      <c r="G12" s="1" t="s">
        <v>176</v>
      </c>
      <c r="H12" s="1" t="s">
        <v>146</v>
      </c>
      <c r="I12" s="1" t="s">
        <v>227</v>
      </c>
      <c r="J12" s="1" t="s">
        <v>30</v>
      </c>
      <c r="K12" s="1" t="s">
        <v>228</v>
      </c>
      <c r="L12" s="1" t="s">
        <v>228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229</v>
      </c>
      <c r="S12" s="1" t="s">
        <v>154</v>
      </c>
      <c r="T12" s="1" t="s">
        <v>155</v>
      </c>
      <c r="U12" s="1" t="s">
        <v>156</v>
      </c>
      <c r="V12" s="1" t="s">
        <v>165</v>
      </c>
    </row>
    <row r="13" s="1" customFormat="1" spans="1:22">
      <c r="A13" s="3">
        <v>999224818292903</v>
      </c>
      <c r="B13" s="1" t="s">
        <v>223</v>
      </c>
      <c r="C13" s="1" t="s">
        <v>230</v>
      </c>
      <c r="D13" s="1" t="s">
        <v>225</v>
      </c>
      <c r="E13" s="1" t="s">
        <v>231</v>
      </c>
      <c r="F13" s="1" t="s">
        <v>144</v>
      </c>
      <c r="G13" s="1" t="s">
        <v>176</v>
      </c>
      <c r="H13" s="1" t="s">
        <v>146</v>
      </c>
      <c r="I13" s="1" t="s">
        <v>232</v>
      </c>
      <c r="J13" s="1" t="s">
        <v>30</v>
      </c>
      <c r="K13" s="1" t="s">
        <v>233</v>
      </c>
      <c r="L13" s="1" t="s">
        <v>233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152</v>
      </c>
      <c r="R13" s="1" t="s">
        <v>234</v>
      </c>
      <c r="S13" s="1" t="s">
        <v>154</v>
      </c>
      <c r="T13" s="1" t="s">
        <v>155</v>
      </c>
      <c r="U13" s="1" t="s">
        <v>156</v>
      </c>
      <c r="V13" s="1" t="s">
        <v>165</v>
      </c>
    </row>
    <row r="14" s="1" customFormat="1" spans="1:22">
      <c r="A14" s="3">
        <v>24469263703</v>
      </c>
      <c r="B14" s="1" t="s">
        <v>235</v>
      </c>
      <c r="C14" s="1" t="s">
        <v>236</v>
      </c>
      <c r="D14" s="1" t="s">
        <v>237</v>
      </c>
      <c r="E14" s="1" t="s">
        <v>238</v>
      </c>
      <c r="F14" s="1" t="s">
        <v>161</v>
      </c>
      <c r="G14" s="1" t="s">
        <v>145</v>
      </c>
      <c r="H14" s="1" t="s">
        <v>146</v>
      </c>
      <c r="I14" s="1" t="s">
        <v>239</v>
      </c>
      <c r="J14" s="1" t="s">
        <v>30</v>
      </c>
      <c r="K14" s="1" t="s">
        <v>240</v>
      </c>
      <c r="L14" s="1" t="s">
        <v>240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152</v>
      </c>
      <c r="R14" s="1" t="s">
        <v>241</v>
      </c>
      <c r="S14" s="1" t="s">
        <v>154</v>
      </c>
      <c r="T14" s="1" t="s">
        <v>155</v>
      </c>
      <c r="U14" s="1" t="s">
        <v>156</v>
      </c>
      <c r="V14" s="1" t="s">
        <v>242</v>
      </c>
    </row>
    <row r="15" s="1" customFormat="1" spans="1:22">
      <c r="A15" s="3">
        <v>999223377281327</v>
      </c>
      <c r="B15" s="1" t="s">
        <v>243</v>
      </c>
      <c r="C15" s="1" t="s">
        <v>244</v>
      </c>
      <c r="D15" s="1" t="s">
        <v>189</v>
      </c>
      <c r="E15" s="1" t="s">
        <v>190</v>
      </c>
      <c r="F15" s="1" t="s">
        <v>140</v>
      </c>
      <c r="G15" s="1" t="s">
        <v>145</v>
      </c>
      <c r="H15" s="1" t="s">
        <v>146</v>
      </c>
      <c r="I15" s="1" t="s">
        <v>150</v>
      </c>
      <c r="J15" s="1" t="s">
        <v>30</v>
      </c>
      <c r="K15" s="1" t="s">
        <v>150</v>
      </c>
      <c r="L15" s="1" t="s">
        <v>150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152</v>
      </c>
      <c r="R15" s="1" t="s">
        <v>245</v>
      </c>
      <c r="S15" s="1" t="s">
        <v>154</v>
      </c>
      <c r="T15" s="1" t="s">
        <v>155</v>
      </c>
      <c r="U15" s="1" t="s">
        <v>156</v>
      </c>
      <c r="V15" s="1" t="s">
        <v>165</v>
      </c>
    </row>
    <row r="16" s="1" customFormat="1" spans="1:22">
      <c r="A16" s="3">
        <v>999223261006647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250</v>
      </c>
      <c r="G16" s="1" t="s">
        <v>145</v>
      </c>
      <c r="H16" s="1" t="s">
        <v>146</v>
      </c>
      <c r="I16" s="1" t="s">
        <v>251</v>
      </c>
      <c r="J16" s="1" t="s">
        <v>30</v>
      </c>
      <c r="K16" s="1" t="s">
        <v>252</v>
      </c>
      <c r="L16" s="1" t="s">
        <v>252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152</v>
      </c>
      <c r="R16" s="1" t="s">
        <v>253</v>
      </c>
      <c r="S16" s="1" t="s">
        <v>154</v>
      </c>
      <c r="T16" s="1" t="s">
        <v>155</v>
      </c>
      <c r="U16" s="1" t="s">
        <v>254</v>
      </c>
      <c r="V16" s="1" t="s">
        <v>165</v>
      </c>
    </row>
    <row r="1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2023-07-10T01:13:00Z</dcterms:created>
  <dcterms:modified xsi:type="dcterms:W3CDTF">2023-07-10T01:31:46Z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B28CF4698BA149A181583A8169EC34E3_12</vt:lpwstr>
  </property>
  <property fmtid="{D5CDD505-2E9C-101B-9397-08002B2CF9AE}" pid="3" name="KSOProductBuildVer">
    <vt:lpwstr>2052-11.1.0.14309</vt:lpwstr>
  </property>
</Properties>
</file>