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<sst xmlns="http://schemas.openxmlformats.org/spreadsheetml/2006/main" count="292" uniqueCount="141">
  <si>
    <t>去哪儿网酒店预付对账单</t>
  </si>
  <si>
    <t>供应商名称：</t>
  </si>
  <si>
    <t>汇趣住</t>
  </si>
  <si>
    <t>结算周期：</t>
  </si>
  <si>
    <t>2023-07-08至2023-07-09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</si>
  <si>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</si>
  <si>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</si>
  <si>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</si>
  <si>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</si>
  <si>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</si>
  <si>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</si>
  <si>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</si>
  <si>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</si>
  <si>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</si>
  <si>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</si>
  <si>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</si>
  <si>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</si>
  <si>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</si>
  <si>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</si>
  <si>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</si>
  <si>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¥2,470.00</t>
  </si>
  <si>
    <t>¥343.95</t>
  </si>
  <si>
    <t>¥2,126.05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</si>
  <si>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</si>
  <si>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</si>
  <si>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</si>
  <si>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</si>
  <si>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</si>
  <si>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</si>
  <si>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</si>
  <si>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</si>
  <si>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</si>
  <si>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</si>
  <si>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</si>
  <si>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</si>
  <si>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</si>
  <si>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</si>
  <si>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</si>
  <si>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</si>
  <si>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</si>
  <si>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</si>
  <si>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</si>
  <si>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</si>
  <si>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</si>
  <si>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</si>
  <si>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</si>
  <si>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</si>
  <si>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</si>
  <si>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</si>
  <si>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</si>
  <si>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</si>
  <si>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</si>
  <si>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</si>
  <si>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</si>
  <si>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</si>
  <si>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</si>
  <si>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</si>
  <si>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</si>
  <si>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</si>
  <si>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</si>
  <si>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</si>
  <si>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</si>
  <si>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</si>
  <si>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</si>
  <si>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</si>
  <si>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</si>
  <si>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</si>
  <si>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</si>
  <si>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</si>
  <si>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</si>
  <si>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103405111028</t>
  </si>
  <si>
    <t>酒店预付</t>
  </si>
  <si>
    <t>否</t>
  </si>
  <si>
    <t>普通</t>
  </si>
  <si>
    <t>381690241</t>
  </si>
  <si>
    <t>深圳龙岗珠江皇冠假日酒店</t>
  </si>
  <si>
    <t>1639468</t>
  </si>
  <si>
    <t>王涛</t>
  </si>
  <si>
    <t>2023-06-26</t>
  </si>
  <si>
    <t>2023-07-07</t>
  </si>
  <si>
    <t>2023-07-09</t>
  </si>
  <si>
    <t>¥2,113.00</t>
  </si>
  <si>
    <t>¥297.02</t>
  </si>
  <si>
    <t>¥1,815.98</t>
  </si>
  <si>
    <t>皇冠豪华大床房</t>
  </si>
  <si>
    <t>WEBSITE</t>
  </si>
  <si>
    <t>103408056564</t>
  </si>
  <si>
    <t>381804834</t>
  </si>
  <si>
    <t>三亚湾红树林度假世界(椰林酒店)</t>
  </si>
  <si>
    <t>林米熹</t>
  </si>
  <si>
    <t>2023-06-29</t>
  </si>
  <si>
    <t>2023-07-08</t>
  </si>
  <si>
    <t>¥357.00</t>
  </si>
  <si>
    <t>¥46.93</t>
  </si>
  <si>
    <t>¥310.07</t>
  </si>
  <si>
    <t>城市景观大床房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</si>
  <si>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</si>
  <si>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</si>
  <si>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</si>
  <si>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</si>
  <si>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</si>
  <si>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</si>
  <si>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</si>
  <si>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</si>
  <si>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</si>
  <si>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</si>
  <si>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</si>
  <si>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A230711104731481</t>
  </si>
  <si>
    <r>
      <t>总计：</t>
    </r>
    <r>
      <rPr>
        <sz val="10"/>
        <rFont val="Arial"/>
        <charset val="134"/>
      </rPr>
      <t>2126.05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</si>
  <si>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</si>
  <si>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</si>
  <si>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</si>
  <si>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</si>
  <si>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</si>
  <si>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</si>
  <si>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</si>
  <si>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</si>
  <si>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</si>
  <si>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</si>
  <si>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</si>
  <si>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</si>
  <si>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</si>
  <si>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</si>
  <si>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</si>
  <si>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</si>
  <si>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</si>
  <si>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</si>
  <si>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3569052</t>
  </si>
  <si>
    <t>--</t>
  </si>
  <si>
    <t>310.07</t>
  </si>
  <si>
    <t>RMB</t>
  </si>
  <si>
    <t>0</t>
  </si>
  <si>
    <t>0.00</t>
  </si>
  <si>
    <t>汇趣住国内直连</t>
  </si>
  <si>
    <t>01.011247</t>
  </si>
  <si>
    <t>2023-06-29 17:07:53</t>
  </si>
  <si>
    <t>直连</t>
  </si>
  <si>
    <t>中国</t>
  </si>
  <si>
    <t>3555773</t>
  </si>
  <si>
    <t>1815.98</t>
  </si>
  <si>
    <t>2023-06-26 22:42:02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</si>
</sst>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customHeight="1" spans="1:32">
      <c r="A4" s="10" t="s">
        <v>96</v>
      </c>
      <c r="B4" s="10"/>
      <c r="C4" s="10" t="s">
        <v>97</v>
      </c>
      <c r="D4" s="10"/>
      <c r="E4" s="10"/>
      <c r="F4" s="10"/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" t="s">
        <v>97</v>
      </c>
      <c r="O4" s="10" t="s">
        <v>97</v>
      </c>
      <c r="P4" s="10" t="s">
        <v>97</v>
      </c>
      <c r="Q4" s="10"/>
      <c r="R4" s="13" t="s">
        <v>20</v>
      </c>
      <c r="S4" s="13" t="s">
        <v>19</v>
      </c>
      <c r="T4" s="10" t="s">
        <v>97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97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9" t="s">
        <v>102</v>
      </c>
      <c r="M1" s="4" t="s">
        <v>103</v>
      </c>
      <c r="N1" s="4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1815.98</v>
      </c>
      <c r="E2" t="str">
        <f>VLOOKUP(A2,HOP!A:L,12,0)</f>
        <v>1815.98</v>
      </c>
      <c r="F2" t="str">
        <f>VLOOKUP(A2,HOP!A:C,3,0)</f>
        <v>3555773</v>
      </c>
      <c r="G2">
        <f>D2-E2</f>
        <v>0</v>
      </c>
      <c r="H2" t="str">
        <f>$H$1&amp;F2</f>
        <v>，3555773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310.07</v>
      </c>
      <c r="E3" t="str">
        <f>VLOOKUP(A3,HOP!A:L,12,0)</f>
        <v>310.07</v>
      </c>
      <c r="F3" t="str">
        <f>VLOOKUP(A3,HOP!A:C,3,0)</f>
        <v>3569052</v>
      </c>
      <c r="G3">
        <f>D3-E3</f>
        <v>0</v>
      </c>
      <c r="H3" t="str">
        <f>$H$1&amp;F3</f>
        <v>，3569052</v>
      </c>
      <c r="I3" t="str">
        <f>VLOOKUP(A3,HOP!A:U,21,0)</f>
        <v>直连</v>
      </c>
    </row>
    <row r="5" spans="4:4">
      <c r="D5" s="3">
        <f>SUM(D2:D4)</f>
        <v>2126.05</v>
      </c>
    </row>
    <row r="7" ht="14.25" spans="4:4">
      <c r="D7" s="8" t="s">
        <v>22</v>
      </c>
    </row>
    <row r="11" spans="1:1">
      <c r="A11" t="s">
        <v>107</v>
      </c>
    </row>
    <row r="12" spans="1:1">
      <c r="A12" s="5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1" t="s">
        <v>86</v>
      </c>
      <c r="B2" s="1" t="s">
        <v>90</v>
      </c>
      <c r="C2" s="1" t="s">
        <v>127</v>
      </c>
      <c r="D2" s="1" t="s">
        <v>88</v>
      </c>
      <c r="E2" s="1" t="s">
        <v>89</v>
      </c>
      <c r="F2" s="1" t="s">
        <v>91</v>
      </c>
      <c r="G2" s="1" t="s">
        <v>80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72</v>
      </c>
      <c r="T2" s="1" t="s">
        <v>34</v>
      </c>
      <c r="U2" s="1" t="s">
        <v>136</v>
      </c>
      <c r="V2" s="1" t="s">
        <v>137</v>
      </c>
    </row>
    <row r="3" s="1" customFormat="1" spans="1:22">
      <c r="A3" s="1" t="s">
        <v>70</v>
      </c>
      <c r="B3" s="1" t="s">
        <v>78</v>
      </c>
      <c r="C3" s="1" t="s">
        <v>138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128</v>
      </c>
      <c r="I3" s="1" t="s">
        <v>139</v>
      </c>
      <c r="J3" s="1" t="s">
        <v>130</v>
      </c>
      <c r="K3" s="1" t="s">
        <v>139</v>
      </c>
      <c r="L3" s="1" t="s">
        <v>139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140</v>
      </c>
      <c r="S3" s="1" t="s">
        <v>72</v>
      </c>
      <c r="T3" s="1" t="s">
        <v>34</v>
      </c>
      <c r="U3" s="1" t="s">
        <v>136</v>
      </c>
      <c r="V3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2023-07-11T02:48:49Z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CEC1BDDCAF3849B8A554B61F654BA627_12</vt:lpwstr>
  </property>
</Properties>
</file>