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对账!$A$1:$I$31</definedName>
  </definedNames>
  <calcPr calcId="144525"/>
</workbook>
</file>

<file path=xl/sharedStrings.xml><?xml version="1.0" encoding="utf-8"?>
<sst xmlns="http://schemas.openxmlformats.org/spreadsheetml/2006/main" count="1793" uniqueCount="485">
  <si>
    <t>去哪儿网酒店预付对账单</t>
  </si>
  <si>
    <t>供应商名称：</t>
  </si>
  <si>
    <t>港丰国际</t>
  </si>
  <si>
    <t>结算周期：</t>
  </si>
  <si>
    <t>2023-07-03至2023-07-09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</si>
  <si>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</si>
  <si>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</si>
  <si>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</si>
  <si>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</si>
  <si>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</si>
  <si>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</si>
  <si>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</si>
  <si>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</si>
  <si>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</si>
  <si>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</si>
  <si>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</si>
  <si>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</si>
  <si>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</si>
  <si>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</si>
  <si>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</si>
  <si>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¥77,929.00</t>
  </si>
  <si>
    <t>¥4,106.00</t>
  </si>
  <si>
    <t>¥6,254.52</t>
  </si>
  <si>
    <t>¥67,568.48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</si>
  <si>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</si>
  <si>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</si>
  <si>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</si>
  <si>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</si>
  <si>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</si>
  <si>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</si>
  <si>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</si>
  <si>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</si>
  <si>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</si>
  <si>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</si>
  <si>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</si>
  <si>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</si>
  <si>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</si>
  <si>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</si>
  <si>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</si>
  <si>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</si>
  <si>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</si>
  <si>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</si>
  <si>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</si>
  <si>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</si>
  <si>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</si>
  <si>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</si>
  <si>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</si>
  <si>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</si>
  <si>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</si>
  <si>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</si>
  <si>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</si>
  <si>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</si>
  <si>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</si>
  <si>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</si>
  <si>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</si>
  <si>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</si>
  <si>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</si>
  <si>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</si>
  <si>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</si>
  <si>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</si>
  <si>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</si>
  <si>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</si>
  <si>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</si>
  <si>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</si>
  <si>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</si>
  <si>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</si>
  <si>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</si>
  <si>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</si>
  <si>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</si>
  <si>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</si>
  <si>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703378998210</t>
  </si>
  <si>
    <t>3438937</t>
  </si>
  <si>
    <t>酒店预付</t>
  </si>
  <si>
    <t>否</t>
  </si>
  <si>
    <t>普通</t>
  </si>
  <si>
    <t>221902679</t>
  </si>
  <si>
    <t>香港悦来酒店</t>
  </si>
  <si>
    <t>1619975</t>
  </si>
  <si>
    <t>CHEN/MEIQING</t>
  </si>
  <si>
    <t>2023-05-30</t>
  </si>
  <si>
    <t>2023-07-01</t>
  </si>
  <si>
    <t>2023-07-03</t>
  </si>
  <si>
    <t>¥1,552.00</t>
  </si>
  <si>
    <t>¥88.00</t>
  </si>
  <si>
    <t>¥1,464.00</t>
  </si>
  <si>
    <t>Deluxe Room</t>
  </si>
  <si>
    <t>WEBSITE</t>
  </si>
  <si>
    <t>703378357852</t>
  </si>
  <si>
    <t>3437767</t>
  </si>
  <si>
    <t>158579900</t>
  </si>
  <si>
    <t>清迈瑞享苏利旺斯酒店</t>
  </si>
  <si>
    <t>WANG/YUAN|LIU/CHAO</t>
  </si>
  <si>
    <t>¥816.00</t>
  </si>
  <si>
    <t>¥74.00</t>
  </si>
  <si>
    <t>¥742.00</t>
  </si>
  <si>
    <t>Classic Room</t>
  </si>
  <si>
    <t>703304149664</t>
  </si>
  <si>
    <t>3148174</t>
  </si>
  <si>
    <t>158549843</t>
  </si>
  <si>
    <t>努沃勒埃利耶格兰酒店</t>
  </si>
  <si>
    <t>YE/JIAWEN</t>
  </si>
  <si>
    <t>2023-03-17</t>
  </si>
  <si>
    <t>2023-07-02</t>
  </si>
  <si>
    <t>¥1,375.00</t>
  </si>
  <si>
    <t>¥147.00</t>
  </si>
  <si>
    <t>¥1,228.00</t>
  </si>
  <si>
    <t>703400535078</t>
  </si>
  <si>
    <t>3532245</t>
  </si>
  <si>
    <t>221932256</t>
  </si>
  <si>
    <t>香港湾仔八十八酒店</t>
  </si>
  <si>
    <t>LIU/YOUSHAN</t>
  </si>
  <si>
    <t>2023-06-21</t>
  </si>
  <si>
    <t>2023-07-04</t>
  </si>
  <si>
    <t>¥775.00</t>
  </si>
  <si>
    <t>¥73.19</t>
  </si>
  <si>
    <t>¥701.81</t>
  </si>
  <si>
    <t>88 Superior twin Room</t>
  </si>
  <si>
    <t>703394152308</t>
  </si>
  <si>
    <t>3506663</t>
  </si>
  <si>
    <t>236605136</t>
  </si>
  <si>
    <t>如玛吉隆玻市中心高级大酒店</t>
  </si>
  <si>
    <t>RUI/MEMGTING</t>
  </si>
  <si>
    <t>2023-06-15</t>
  </si>
  <si>
    <t>¥1,210.00</t>
  </si>
  <si>
    <t>¥128.65</t>
  </si>
  <si>
    <t>¥1,081.35</t>
  </si>
  <si>
    <t>Corner Studio Twin Tower View</t>
  </si>
  <si>
    <t>703380357648</t>
  </si>
  <si>
    <t>3447331</t>
  </si>
  <si>
    <t>158556686</t>
  </si>
  <si>
    <t>曼谷天空风景酒店 - SHA Extra Plus</t>
  </si>
  <si>
    <t>MA/SEN|PANG/JING|FENG/YING</t>
  </si>
  <si>
    <t>2023-06-01</t>
  </si>
  <si>
    <t>¥4,650.00</t>
  </si>
  <si>
    <t>¥264.00</t>
  </si>
  <si>
    <t>¥4,386.00</t>
  </si>
  <si>
    <t>Grand Premier King Room</t>
  </si>
  <si>
    <t>703400934028</t>
  </si>
  <si>
    <t>3533364</t>
  </si>
  <si>
    <t>221942111</t>
  </si>
  <si>
    <t>迪士尼探索家度假酒店</t>
  </si>
  <si>
    <t>LIU/YI|YANG/YATING</t>
  </si>
  <si>
    <t>¥4,102.00</t>
  </si>
  <si>
    <t>¥232.00</t>
  </si>
  <si>
    <t>¥3,870.00</t>
  </si>
  <si>
    <t>Standard Room</t>
  </si>
  <si>
    <t>703397019151</t>
  </si>
  <si>
    <t>3521461</t>
  </si>
  <si>
    <t>805378906</t>
  </si>
  <si>
    <t>京都四条新町 穎特飯店</t>
  </si>
  <si>
    <t>CHE/GUANGYU|YUAN/ZHENFEI</t>
  </si>
  <si>
    <t>2023-06-18</t>
  </si>
  <si>
    <t>2023-07-05</t>
  </si>
  <si>
    <t>¥1,212.00</t>
  </si>
  <si>
    <t>¥114.95</t>
  </si>
  <si>
    <t>¥1,097.05</t>
  </si>
  <si>
    <t>run of house non smoking</t>
  </si>
  <si>
    <t>703391486879</t>
  </si>
  <si>
    <t>3494475</t>
  </si>
  <si>
    <t>158587730</t>
  </si>
  <si>
    <t>普吉岛卡塔坦尼海滩度假村</t>
  </si>
  <si>
    <t>MA/HUI</t>
  </si>
  <si>
    <t>2023-06-12</t>
  </si>
  <si>
    <t>¥3,854.00</t>
  </si>
  <si>
    <t>¥252.00</t>
  </si>
  <si>
    <t>¥3,602.00</t>
  </si>
  <si>
    <t>Junior Suite</t>
  </si>
  <si>
    <t>703410612363</t>
  </si>
  <si>
    <t>3576751</t>
  </si>
  <si>
    <t>158584298</t>
  </si>
  <si>
    <t>曼谷铂尔曼G酒店</t>
  </si>
  <si>
    <t>GU/RONGTUNG|JIANG/SHIHUI</t>
  </si>
  <si>
    <t>¥2,124.00</t>
  </si>
  <si>
    <t>¥256.65</t>
  </si>
  <si>
    <t>¥1,867.35</t>
  </si>
  <si>
    <t>premium deluxe twin room</t>
  </si>
  <si>
    <t>703410936409</t>
  </si>
  <si>
    <t>3578733</t>
  </si>
  <si>
    <t>158559119</t>
  </si>
  <si>
    <t>察殿曼谷河畔豪华酒店</t>
  </si>
  <si>
    <t>PENG/HUANRONG</t>
  </si>
  <si>
    <t>¥2,306.00</t>
  </si>
  <si>
    <t>¥244.78</t>
  </si>
  <si>
    <t>¥2,061.22</t>
  </si>
  <si>
    <t>Grand Deluxe Room River View King Bed</t>
  </si>
  <si>
    <t>703385477657</t>
  </si>
  <si>
    <t>3470523</t>
  </si>
  <si>
    <t>158578337</t>
  </si>
  <si>
    <t>普吉岛桑苏丽酒店</t>
  </si>
  <si>
    <t>LI/JIN|ZHANG/MINGSEN|TAN/GUOYING</t>
  </si>
  <si>
    <t>2023-06-06</t>
  </si>
  <si>
    <t>2023-07-06</t>
  </si>
  <si>
    <t>¥2,395.00</t>
  </si>
  <si>
    <t>¥135.00</t>
  </si>
  <si>
    <t>¥2,260.00</t>
  </si>
  <si>
    <t>Ocean View Pool Villa</t>
  </si>
  <si>
    <t>703413296358</t>
  </si>
  <si>
    <t>3589507</t>
  </si>
  <si>
    <t>158575280</t>
  </si>
  <si>
    <t>达拉角度假村</t>
  </si>
  <si>
    <t>CHEN/RONG|XU/TAOZHEN</t>
  </si>
  <si>
    <t>¥988.00</t>
  </si>
  <si>
    <t>¥105.35</t>
  </si>
  <si>
    <t>¥882.65</t>
  </si>
  <si>
    <t>703388533962</t>
  </si>
  <si>
    <t>3481572</t>
  </si>
  <si>
    <t>XING/LIJIE|YIN/YIHENG</t>
  </si>
  <si>
    <t>2023-06-09</t>
  </si>
  <si>
    <t>¥2,970.00</t>
  </si>
  <si>
    <t>¥168.00</t>
  </si>
  <si>
    <t>¥2,802.00</t>
  </si>
  <si>
    <t>703400327317</t>
  </si>
  <si>
    <t>3532478</t>
  </si>
  <si>
    <t>ZHANG/YANGYANG</t>
  </si>
  <si>
    <t>¥3,488.00</t>
  </si>
  <si>
    <t>¥198.00</t>
  </si>
  <si>
    <t>¥3,290.00</t>
  </si>
  <si>
    <t>703405629816</t>
  </si>
  <si>
    <t>3553893</t>
  </si>
  <si>
    <t>WU/LUFEI|WU/XUYAN</t>
  </si>
  <si>
    <t>2023-06-26</t>
  </si>
  <si>
    <t>¥2,087.00</t>
  </si>
  <si>
    <t>¥167.00</t>
  </si>
  <si>
    <t>¥1,920.00</t>
  </si>
  <si>
    <t>703402587007</t>
  </si>
  <si>
    <t>3543066</t>
  </si>
  <si>
    <t>179439815</t>
  </si>
  <si>
    <t>奥斯陆丽笙世嘉酒店</t>
  </si>
  <si>
    <t>ZHOU/XUEPEI|LI/FLORENT</t>
  </si>
  <si>
    <t>2023-06-23</t>
  </si>
  <si>
    <t>¥2,004.00</t>
  </si>
  <si>
    <t>¥215.80</t>
  </si>
  <si>
    <t>¥1,788.20</t>
  </si>
  <si>
    <t>703402335674</t>
  </si>
  <si>
    <t>3543070</t>
  </si>
  <si>
    <t>YU/HAITAO|SONG/DANNA</t>
  </si>
  <si>
    <t>703376289685</t>
  </si>
  <si>
    <t>3431740</t>
  </si>
  <si>
    <t>158561432</t>
  </si>
  <si>
    <t>新加坡圣淘沙索菲特度假村及水疗中心</t>
  </si>
  <si>
    <t>MAI/MINYI|MAI/QIAODONG</t>
  </si>
  <si>
    <t>2023-05-28</t>
  </si>
  <si>
    <t>2023-07-07</t>
  </si>
  <si>
    <t>¥9,636.00</t>
  </si>
  <si>
    <t>¥1,032.00</t>
  </si>
  <si>
    <t>¥8,604.00</t>
  </si>
  <si>
    <t>Luxury Twin room</t>
  </si>
  <si>
    <t>703400602395</t>
  </si>
  <si>
    <t>3531386</t>
  </si>
  <si>
    <t>221906003</t>
  </si>
  <si>
    <t>马哥孛罗香港酒店</t>
  </si>
  <si>
    <t>SU/XIAOZHEN</t>
  </si>
  <si>
    <t>¥1,457.00</t>
  </si>
  <si>
    <t>¥149.42</t>
  </si>
  <si>
    <t>¥1,307.58</t>
  </si>
  <si>
    <t>Superior</t>
  </si>
  <si>
    <t>703406990163</t>
  </si>
  <si>
    <t>3556187</t>
  </si>
  <si>
    <t>221922374</t>
  </si>
  <si>
    <t>香港彩鸿酒店</t>
  </si>
  <si>
    <t>CAO/YU|LIN/KAIHUI</t>
  </si>
  <si>
    <t>2023-06-27</t>
  </si>
  <si>
    <t>¥1,844.00</t>
  </si>
  <si>
    <t>¥85.32</t>
  </si>
  <si>
    <t>¥1,758.68</t>
  </si>
  <si>
    <t>703369250395</t>
  </si>
  <si>
    <t>3402462</t>
  </si>
  <si>
    <t>221919224</t>
  </si>
  <si>
    <t>香港港威酒店-马哥孛罗</t>
  </si>
  <si>
    <t>ZHAO/YANA|MA/GUANGEN</t>
  </si>
  <si>
    <t>2023-05-21</t>
  </si>
  <si>
    <t>2023-07-08</t>
  </si>
  <si>
    <t>¥7,995.00</t>
  </si>
  <si>
    <t>¥629.00</t>
  </si>
  <si>
    <t>¥7,366.00</t>
  </si>
  <si>
    <t>703384561665</t>
  </si>
  <si>
    <t>3463335</t>
  </si>
  <si>
    <t>158584787</t>
  </si>
  <si>
    <t>曼谷湄南河畔华美达广场酒店</t>
  </si>
  <si>
    <t>CHEN/SIQIAN</t>
  </si>
  <si>
    <t>2023-06-05</t>
  </si>
  <si>
    <t>¥1,074.00</t>
  </si>
  <si>
    <t>¥84.00</t>
  </si>
  <si>
    <t>¥990.00</t>
  </si>
  <si>
    <t>Deluxe Twin Room with River View</t>
  </si>
  <si>
    <t>703384918583</t>
  </si>
  <si>
    <t>3464038</t>
  </si>
  <si>
    <t>LIU/ZHILING|LI/HUIQIU</t>
  </si>
  <si>
    <t>¥2,140.00</t>
  </si>
  <si>
    <t>¥160.00</t>
  </si>
  <si>
    <t>¥1,980.00</t>
  </si>
  <si>
    <t>703401866329</t>
  </si>
  <si>
    <t>3537626</t>
  </si>
  <si>
    <t>MAO/XUAN</t>
  </si>
  <si>
    <t>2023-06-22</t>
  </si>
  <si>
    <t>¥153.59</t>
  </si>
  <si>
    <t>¥1,398.41</t>
  </si>
  <si>
    <t>Superior room</t>
  </si>
  <si>
    <t>703354003623</t>
  </si>
  <si>
    <t>3333980</t>
  </si>
  <si>
    <t>221920526</t>
  </si>
  <si>
    <t>港青酒店</t>
  </si>
  <si>
    <t>FANG/XIN</t>
  </si>
  <si>
    <t>2023-05-06</t>
  </si>
  <si>
    <t>2023-07-14</t>
  </si>
  <si>
    <t>2023-07-16</t>
  </si>
  <si>
    <t>¥2,714.00</t>
  </si>
  <si>
    <t>2023-07-08 11:43:29</t>
  </si>
  <si>
    <t>703394760916</t>
  </si>
  <si>
    <t>3509004</t>
  </si>
  <si>
    <t>221938127</t>
  </si>
  <si>
    <t>双子酒店</t>
  </si>
  <si>
    <t>ZHOU/FANG</t>
  </si>
  <si>
    <t>2023-08-09</t>
  </si>
  <si>
    <t>2023-08-13</t>
  </si>
  <si>
    <t>¥696.00</t>
  </si>
  <si>
    <t>2023-07-08 15:58:51</t>
  </si>
  <si>
    <t>Double Room</t>
  </si>
  <si>
    <t>703394205869</t>
  </si>
  <si>
    <t>3508990</t>
  </si>
  <si>
    <t>ZHOU/ZHENFU|JI/XINGYING</t>
  </si>
  <si>
    <t>2023-07-08 15:59:02</t>
  </si>
  <si>
    <t>703380324058</t>
  </si>
  <si>
    <t>3449613</t>
  </si>
  <si>
    <t>221930945</t>
  </si>
  <si>
    <t>卡杨度假村(仅限成人)</t>
  </si>
  <si>
    <t>HOU/YANYU|ZHU/XUANER</t>
  </si>
  <si>
    <t>2023-07-09</t>
  </si>
  <si>
    <t>¥5,955.00</t>
  </si>
  <si>
    <t>¥641.00</t>
  </si>
  <si>
    <t>¥5,314.00</t>
  </si>
  <si>
    <t>Kayon River Suite</t>
  </si>
  <si>
    <t>703395055087</t>
  </si>
  <si>
    <t>3510065</t>
  </si>
  <si>
    <t>XIA/YAN</t>
  </si>
  <si>
    <t>2023-06-16</t>
  </si>
  <si>
    <t>¥2,258.00</t>
  </si>
  <si>
    <t>¥240.02</t>
  </si>
  <si>
    <t>¥2,017.98</t>
  </si>
  <si>
    <t>Deluxe King Room</t>
  </si>
  <si>
    <t>合计</t>
  </si>
  <si>
    <t/>
  </si>
  <si>
    <t>¥73,823.00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</si>
  <si>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</si>
  <si>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</si>
  <si>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</si>
  <si>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</si>
  <si>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</si>
  <si>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</si>
  <si>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</si>
  <si>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</si>
  <si>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</si>
  <si>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A230711110327481</t>
  </si>
  <si>
    <t>A230711110400481</t>
  </si>
  <si>
    <r>
      <t>总计：</t>
    </r>
    <r>
      <rPr>
        <sz val="10"/>
        <rFont val="Arial"/>
        <charset val="134"/>
      </rPr>
      <t>67568.48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</si>
  <si>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</si>
  <si>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</si>
  <si>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</si>
  <si>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</si>
  <si>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</si>
  <si>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</si>
  <si>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</si>
  <si>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</si>
  <si>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</si>
  <si>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</si>
  <si>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</si>
  <si>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</si>
  <si>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</si>
  <si>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</si>
  <si>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</si>
  <si>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</si>
  <si>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</si>
  <si>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</si>
  <si>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达拉海角度假酒店</t>
  </si>
  <si>
    <t>CHEN RONG,XU TAOZHEN</t>
  </si>
  <si>
    <t>退房日周结</t>
  </si>
  <si>
    <t>882.65</t>
  </si>
  <si>
    <t>RMB</t>
  </si>
  <si>
    <t>0</t>
  </si>
  <si>
    <t>0.00</t>
  </si>
  <si>
    <t>去哪儿直连（港丰）</t>
  </si>
  <si>
    <t>31</t>
  </si>
  <si>
    <t>2023-07-04 11:17:11</t>
  </si>
  <si>
    <t>汇智国际旅游发展有限公司</t>
  </si>
  <si>
    <t>直采</t>
  </si>
  <si>
    <t>泰国</t>
  </si>
  <si>
    <t>曼谷察殿河畔豪华酒店</t>
  </si>
  <si>
    <t>PENG HUANRONG</t>
  </si>
  <si>
    <t>2061.22</t>
  </si>
  <si>
    <t>2023-07-01 18:51:10</t>
  </si>
  <si>
    <t>GU RONGTUNG,JIANG SHIHUI</t>
  </si>
  <si>
    <t>1867.35</t>
  </si>
  <si>
    <t>2023-07-01 13:31:32</t>
  </si>
  <si>
    <t>CAO YU,LIN KAIHUI</t>
  </si>
  <si>
    <t>1758.68</t>
  </si>
  <si>
    <t>2023-06-27 00:54:51</t>
  </si>
  <si>
    <t>直连</t>
  </si>
  <si>
    <t>中国</t>
  </si>
  <si>
    <t>WU LUFEI,WU XUYAN</t>
  </si>
  <si>
    <t>1920.00</t>
  </si>
  <si>
    <t>2023-06-26 15:37:01</t>
  </si>
  <si>
    <t>YU HAITAO,SONG DANNA</t>
  </si>
  <si>
    <t>1788.20</t>
  </si>
  <si>
    <t>2023-06-23 20:00:22</t>
  </si>
  <si>
    <t>挪威</t>
  </si>
  <si>
    <t>ZHOU XUEPEI,LI FLORENT</t>
  </si>
  <si>
    <t>2023-06-23 19:59:15</t>
  </si>
  <si>
    <t>MAO XUAN</t>
  </si>
  <si>
    <t>1398.41</t>
  </si>
  <si>
    <t>2023-06-22 14:39:09</t>
  </si>
  <si>
    <t>LIU YI,YANG YATING</t>
  </si>
  <si>
    <t>3870.00</t>
  </si>
  <si>
    <t>2023-06-21 15:53:05</t>
  </si>
  <si>
    <t>ZHANG YANGYANG</t>
  </si>
  <si>
    <t>3290.00</t>
  </si>
  <si>
    <t>2023-06-21 11:59:09</t>
  </si>
  <si>
    <t>LIU YOUSHAN</t>
  </si>
  <si>
    <t>701.81</t>
  </si>
  <si>
    <t>2023-06-21 10:32:55</t>
  </si>
  <si>
    <t>京都四条新町恩特尔盖特酒店</t>
  </si>
  <si>
    <t>CHE GUANGYU,YUAN ZHENFEI</t>
  </si>
  <si>
    <t>1097.06</t>
  </si>
  <si>
    <t>2023-06-18 20:01:07</t>
  </si>
  <si>
    <t>日本</t>
  </si>
  <si>
    <t>普吉岛卡塔坦尼海滩度假村(SHA Extra Plus)</t>
  </si>
  <si>
    <t>MA HUI</t>
  </si>
  <si>
    <t>3602.00</t>
  </si>
  <si>
    <t>2023-06-12 22:14:47</t>
  </si>
  <si>
    <t>703390614081</t>
  </si>
  <si>
    <t>2023-06-11</t>
  </si>
  <si>
    <t>3492935</t>
  </si>
  <si>
    <t>ZHOU QINTIAN</t>
  </si>
  <si>
    <t>4002.00</t>
  </si>
  <si>
    <t>2023-06-12 12:03:20</t>
  </si>
  <si>
    <t>XING LIJIE,YIN YIHENG</t>
  </si>
  <si>
    <t>2802.00</t>
  </si>
  <si>
    <t>2023-06-09 17:50:06</t>
  </si>
  <si>
    <t>LI JIN,ZHANG MINGSEN,TAN GUOYING</t>
  </si>
  <si>
    <t>2260.00</t>
  </si>
  <si>
    <t>2023-06-07 10:39:17</t>
  </si>
  <si>
    <t>曼谷华美达广场湄南河畔酒店</t>
  </si>
  <si>
    <t>LIU ZHILING,LI HUIQIU</t>
  </si>
  <si>
    <t>1980.00</t>
  </si>
  <si>
    <t>2023-06-05 17:11:22</t>
  </si>
  <si>
    <t>CHEN SIQIAN</t>
  </si>
  <si>
    <t>990.00</t>
  </si>
  <si>
    <t>2023-06-05 10:24:58</t>
  </si>
  <si>
    <t>HOU YANYU,ZHU XUANER</t>
  </si>
  <si>
    <t>5314.00</t>
  </si>
  <si>
    <t>2023-06-02 09:59:07</t>
  </si>
  <si>
    <t>印度尼西亚</t>
  </si>
  <si>
    <t>曼谷天空风景酒店</t>
  </si>
  <si>
    <t>MA SEN,PANG JING,FENG YING</t>
  </si>
  <si>
    <t>4386.00</t>
  </si>
  <si>
    <t>2023-06-01 14:58:14</t>
  </si>
  <si>
    <t>CHEN MEIQING</t>
  </si>
  <si>
    <t>1464.00</t>
  </si>
  <si>
    <t>2023-05-31 17:44:04</t>
  </si>
  <si>
    <t>清迈苏瑞旺斯酒店</t>
  </si>
  <si>
    <t>WANG YUAN,LIU CHAO</t>
  </si>
  <si>
    <t>742.00</t>
  </si>
  <si>
    <t>2023-05-30 12:57:22</t>
  </si>
  <si>
    <t>新加坡圣淘沙索菲特度假村及水疗中心 (Staycation Approved)</t>
  </si>
  <si>
    <t>MAI MINYI,MAI QIAODONG</t>
  </si>
  <si>
    <t>8604.00</t>
  </si>
  <si>
    <t>2023-05-28 16:13:48</t>
  </si>
  <si>
    <t>新加坡</t>
  </si>
  <si>
    <t>ZHAO YANA,MA GUANGEN</t>
  </si>
  <si>
    <t>7366.00</t>
  </si>
  <si>
    <t>2023-05-21 15:48:07</t>
  </si>
  <si>
    <t>格兰特酒店</t>
  </si>
  <si>
    <t>YE JIAWEN</t>
  </si>
  <si>
    <t>1228.00</t>
  </si>
  <si>
    <t>2023-03-17 20:29:06</t>
  </si>
  <si>
    <t>斯里兰卡</t>
  </si>
  <si>
    <t>RUI MEMGTING</t>
  </si>
  <si>
    <t>1081.35</t>
  </si>
  <si>
    <t>2023-06-15 11:26:08</t>
  </si>
  <si>
    <t>马来西亚</t>
  </si>
  <si>
    <t>XIA YAN</t>
  </si>
  <si>
    <t>2017.98</t>
  </si>
  <si>
    <t>2023-06-16 08:20:07</t>
  </si>
  <si>
    <t>SU XIAOZHEN</t>
  </si>
  <si>
    <t>1307.58</t>
  </si>
  <si>
    <t>2023-06-21 00:33:07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</si>
</sst>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7"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30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30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2</v>
      </c>
      <c r="N3" s="7" t="s">
        <v>79</v>
      </c>
      <c r="O3" s="7" t="s">
        <v>80</v>
      </c>
      <c r="P3" s="7" t="s">
        <v>81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102</v>
      </c>
      <c r="P4" s="7" t="s">
        <v>81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85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1</v>
      </c>
      <c r="N5" s="7" t="s">
        <v>111</v>
      </c>
      <c r="O5" s="7" t="s">
        <v>81</v>
      </c>
      <c r="P5" s="7" t="s">
        <v>112</v>
      </c>
      <c r="Q5" s="7"/>
      <c r="R5" s="11" t="s">
        <v>113</v>
      </c>
      <c r="S5" s="12" t="s">
        <v>19</v>
      </c>
      <c r="T5" s="7"/>
      <c r="U5" s="11" t="s">
        <v>19</v>
      </c>
      <c r="V5" s="11" t="s">
        <v>113</v>
      </c>
      <c r="W5" s="12" t="s">
        <v>114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119</v>
      </c>
      <c r="H6" s="7" t="s">
        <v>120</v>
      </c>
      <c r="I6" s="7" t="s">
        <v>77</v>
      </c>
      <c r="J6" s="7" t="s">
        <v>2</v>
      </c>
      <c r="K6" s="7" t="s">
        <v>121</v>
      </c>
      <c r="L6" s="7">
        <v>1</v>
      </c>
      <c r="M6" s="7">
        <v>1</v>
      </c>
      <c r="N6" s="7" t="s">
        <v>122</v>
      </c>
      <c r="O6" s="7" t="s">
        <v>81</v>
      </c>
      <c r="P6" s="7" t="s">
        <v>112</v>
      </c>
      <c r="Q6" s="7"/>
      <c r="R6" s="11" t="s">
        <v>123</v>
      </c>
      <c r="S6" s="12" t="s">
        <v>19</v>
      </c>
      <c r="T6" s="7"/>
      <c r="U6" s="11" t="s">
        <v>19</v>
      </c>
      <c r="V6" s="11" t="s">
        <v>123</v>
      </c>
      <c r="W6" s="12" t="s">
        <v>124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129</v>
      </c>
      <c r="H7" s="7" t="s">
        <v>130</v>
      </c>
      <c r="I7" s="7" t="s">
        <v>77</v>
      </c>
      <c r="J7" s="7" t="s">
        <v>2</v>
      </c>
      <c r="K7" s="7" t="s">
        <v>131</v>
      </c>
      <c r="L7" s="7">
        <v>2</v>
      </c>
      <c r="M7" s="7">
        <v>3</v>
      </c>
      <c r="N7" s="7" t="s">
        <v>132</v>
      </c>
      <c r="O7" s="7" t="s">
        <v>80</v>
      </c>
      <c r="P7" s="7" t="s">
        <v>112</v>
      </c>
      <c r="Q7" s="7"/>
      <c r="R7" s="11" t="s">
        <v>133</v>
      </c>
      <c r="S7" s="12" t="s">
        <v>19</v>
      </c>
      <c r="T7" s="7"/>
      <c r="U7" s="11" t="s">
        <v>19</v>
      </c>
      <c r="V7" s="11" t="s">
        <v>133</v>
      </c>
      <c r="W7" s="12" t="s">
        <v>134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139</v>
      </c>
      <c r="H8" s="7" t="s">
        <v>140</v>
      </c>
      <c r="I8" s="7" t="s">
        <v>77</v>
      </c>
      <c r="J8" s="7" t="s">
        <v>2</v>
      </c>
      <c r="K8" s="7" t="s">
        <v>141</v>
      </c>
      <c r="L8" s="7">
        <v>1</v>
      </c>
      <c r="M8" s="7">
        <v>2</v>
      </c>
      <c r="N8" s="7" t="s">
        <v>111</v>
      </c>
      <c r="O8" s="7" t="s">
        <v>102</v>
      </c>
      <c r="P8" s="7" t="s">
        <v>112</v>
      </c>
      <c r="Q8" s="7"/>
      <c r="R8" s="11" t="s">
        <v>142</v>
      </c>
      <c r="S8" s="12" t="s">
        <v>19</v>
      </c>
      <c r="T8" s="7"/>
      <c r="U8" s="11" t="s">
        <v>19</v>
      </c>
      <c r="V8" s="11" t="s">
        <v>142</v>
      </c>
      <c r="W8" s="12" t="s">
        <v>143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146</v>
      </c>
      <c r="B9" s="6" t="s">
        <v>147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148</v>
      </c>
      <c r="H9" s="7" t="s">
        <v>149</v>
      </c>
      <c r="I9" s="7" t="s">
        <v>77</v>
      </c>
      <c r="J9" s="7" t="s">
        <v>2</v>
      </c>
      <c r="K9" s="7" t="s">
        <v>150</v>
      </c>
      <c r="L9" s="7">
        <v>1</v>
      </c>
      <c r="M9" s="7">
        <v>2</v>
      </c>
      <c r="N9" s="7" t="s">
        <v>151</v>
      </c>
      <c r="O9" s="7" t="s">
        <v>81</v>
      </c>
      <c r="P9" s="7" t="s">
        <v>152</v>
      </c>
      <c r="Q9" s="7"/>
      <c r="R9" s="11" t="s">
        <v>153</v>
      </c>
      <c r="S9" s="12" t="s">
        <v>19</v>
      </c>
      <c r="T9" s="7"/>
      <c r="U9" s="11" t="s">
        <v>19</v>
      </c>
      <c r="V9" s="11" t="s">
        <v>153</v>
      </c>
      <c r="W9" s="12" t="s">
        <v>154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157</v>
      </c>
      <c r="B10" s="6" t="s">
        <v>158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159</v>
      </c>
      <c r="H10" s="7" t="s">
        <v>160</v>
      </c>
      <c r="I10" s="7" t="s">
        <v>77</v>
      </c>
      <c r="J10" s="7" t="s">
        <v>2</v>
      </c>
      <c r="K10" s="7" t="s">
        <v>161</v>
      </c>
      <c r="L10" s="7">
        <v>1</v>
      </c>
      <c r="M10" s="7">
        <v>2</v>
      </c>
      <c r="N10" s="7" t="s">
        <v>162</v>
      </c>
      <c r="O10" s="7" t="s">
        <v>81</v>
      </c>
      <c r="P10" s="7" t="s">
        <v>152</v>
      </c>
      <c r="Q10" s="7"/>
      <c r="R10" s="11" t="s">
        <v>163</v>
      </c>
      <c r="S10" s="12" t="s">
        <v>19</v>
      </c>
      <c r="T10" s="7"/>
      <c r="U10" s="11" t="s">
        <v>19</v>
      </c>
      <c r="V10" s="11" t="s">
        <v>163</v>
      </c>
      <c r="W10" s="12" t="s">
        <v>164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167</v>
      </c>
      <c r="B11" s="6" t="s">
        <v>168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169</v>
      </c>
      <c r="H11" s="7" t="s">
        <v>170</v>
      </c>
      <c r="I11" s="7" t="s">
        <v>77</v>
      </c>
      <c r="J11" s="7" t="s">
        <v>2</v>
      </c>
      <c r="K11" s="7" t="s">
        <v>171</v>
      </c>
      <c r="L11" s="7">
        <v>1</v>
      </c>
      <c r="M11" s="7">
        <v>3</v>
      </c>
      <c r="N11" s="7" t="s">
        <v>80</v>
      </c>
      <c r="O11" s="7" t="s">
        <v>102</v>
      </c>
      <c r="P11" s="7" t="s">
        <v>152</v>
      </c>
      <c r="Q11" s="7"/>
      <c r="R11" s="11" t="s">
        <v>172</v>
      </c>
      <c r="S11" s="12" t="s">
        <v>19</v>
      </c>
      <c r="T11" s="7"/>
      <c r="U11" s="11" t="s">
        <v>19</v>
      </c>
      <c r="V11" s="11" t="s">
        <v>172</v>
      </c>
      <c r="W11" s="12" t="s">
        <v>173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176</v>
      </c>
      <c r="B12" s="6" t="s">
        <v>177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178</v>
      </c>
      <c r="H12" s="7" t="s">
        <v>179</v>
      </c>
      <c r="I12" s="7" t="s">
        <v>77</v>
      </c>
      <c r="J12" s="7" t="s">
        <v>2</v>
      </c>
      <c r="K12" s="7" t="s">
        <v>180</v>
      </c>
      <c r="L12" s="7">
        <v>1</v>
      </c>
      <c r="M12" s="7">
        <v>2</v>
      </c>
      <c r="N12" s="7" t="s">
        <v>80</v>
      </c>
      <c r="O12" s="7" t="s">
        <v>81</v>
      </c>
      <c r="P12" s="7" t="s">
        <v>152</v>
      </c>
      <c r="Q12" s="7"/>
      <c r="R12" s="11" t="s">
        <v>181</v>
      </c>
      <c r="S12" s="12" t="s">
        <v>19</v>
      </c>
      <c r="T12" s="7"/>
      <c r="U12" s="11" t="s">
        <v>19</v>
      </c>
      <c r="V12" s="11" t="s">
        <v>181</v>
      </c>
      <c r="W12" s="12" t="s">
        <v>182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183</v>
      </c>
      <c r="AD12" t="s">
        <v>6</v>
      </c>
      <c r="AE12" t="s">
        <v>184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185</v>
      </c>
      <c r="B13" s="6" t="s">
        <v>186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187</v>
      </c>
      <c r="H13" s="7" t="s">
        <v>188</v>
      </c>
      <c r="I13" s="7" t="s">
        <v>77</v>
      </c>
      <c r="J13" s="7" t="s">
        <v>2</v>
      </c>
      <c r="K13" s="7" t="s">
        <v>189</v>
      </c>
      <c r="L13" s="7">
        <v>1</v>
      </c>
      <c r="M13" s="7">
        <v>1</v>
      </c>
      <c r="N13" s="7" t="s">
        <v>190</v>
      </c>
      <c r="O13" s="7" t="s">
        <v>152</v>
      </c>
      <c r="P13" s="7" t="s">
        <v>191</v>
      </c>
      <c r="Q13" s="7"/>
      <c r="R13" s="11" t="s">
        <v>192</v>
      </c>
      <c r="S13" s="12" t="s">
        <v>19</v>
      </c>
      <c r="T13" s="7"/>
      <c r="U13" s="11" t="s">
        <v>19</v>
      </c>
      <c r="V13" s="11" t="s">
        <v>192</v>
      </c>
      <c r="W13" s="12" t="s">
        <v>193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194</v>
      </c>
      <c r="AD13" t="s">
        <v>6</v>
      </c>
      <c r="AE13" t="s">
        <v>195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196</v>
      </c>
      <c r="B14" s="6" t="s">
        <v>197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198</v>
      </c>
      <c r="H14" s="7" t="s">
        <v>199</v>
      </c>
      <c r="I14" s="7" t="s">
        <v>77</v>
      </c>
      <c r="J14" s="7" t="s">
        <v>2</v>
      </c>
      <c r="K14" s="7" t="s">
        <v>200</v>
      </c>
      <c r="L14" s="7">
        <v>1</v>
      </c>
      <c r="M14" s="7">
        <v>1</v>
      </c>
      <c r="N14" s="7" t="s">
        <v>112</v>
      </c>
      <c r="O14" s="7" t="s">
        <v>152</v>
      </c>
      <c r="P14" s="7" t="s">
        <v>191</v>
      </c>
      <c r="Q14" s="7"/>
      <c r="R14" s="11" t="s">
        <v>201</v>
      </c>
      <c r="S14" s="12" t="s">
        <v>19</v>
      </c>
      <c r="T14" s="7"/>
      <c r="U14" s="11" t="s">
        <v>19</v>
      </c>
      <c r="V14" s="11" t="s">
        <v>201</v>
      </c>
      <c r="W14" s="12" t="s">
        <v>202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203</v>
      </c>
      <c r="AD14" t="s">
        <v>6</v>
      </c>
      <c r="AE14" t="s">
        <v>85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204</v>
      </c>
      <c r="B15" s="6" t="s">
        <v>205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139</v>
      </c>
      <c r="H15" s="7" t="s">
        <v>140</v>
      </c>
      <c r="I15" s="7" t="s">
        <v>77</v>
      </c>
      <c r="J15" s="7" t="s">
        <v>2</v>
      </c>
      <c r="K15" s="7" t="s">
        <v>206</v>
      </c>
      <c r="L15" s="7">
        <v>1</v>
      </c>
      <c r="M15" s="7">
        <v>2</v>
      </c>
      <c r="N15" s="7" t="s">
        <v>207</v>
      </c>
      <c r="O15" s="7" t="s">
        <v>112</v>
      </c>
      <c r="P15" s="7" t="s">
        <v>191</v>
      </c>
      <c r="Q15" s="7"/>
      <c r="R15" s="11" t="s">
        <v>208</v>
      </c>
      <c r="S15" s="12" t="s">
        <v>19</v>
      </c>
      <c r="T15" s="7"/>
      <c r="U15" s="11" t="s">
        <v>19</v>
      </c>
      <c r="V15" s="11" t="s">
        <v>208</v>
      </c>
      <c r="W15" s="12" t="s">
        <v>209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210</v>
      </c>
      <c r="AD15" t="s">
        <v>6</v>
      </c>
      <c r="AE15" t="s">
        <v>145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211</v>
      </c>
      <c r="B16" s="6" t="s">
        <v>212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139</v>
      </c>
      <c r="H16" s="7" t="s">
        <v>140</v>
      </c>
      <c r="I16" s="7" t="s">
        <v>77</v>
      </c>
      <c r="J16" s="7" t="s">
        <v>2</v>
      </c>
      <c r="K16" s="7" t="s">
        <v>213</v>
      </c>
      <c r="L16" s="7">
        <v>1</v>
      </c>
      <c r="M16" s="7">
        <v>2</v>
      </c>
      <c r="N16" s="7" t="s">
        <v>111</v>
      </c>
      <c r="O16" s="7" t="s">
        <v>112</v>
      </c>
      <c r="P16" s="7" t="s">
        <v>191</v>
      </c>
      <c r="Q16" s="7"/>
      <c r="R16" s="11" t="s">
        <v>214</v>
      </c>
      <c r="S16" s="12" t="s">
        <v>19</v>
      </c>
      <c r="T16" s="7"/>
      <c r="U16" s="11" t="s">
        <v>19</v>
      </c>
      <c r="V16" s="11" t="s">
        <v>214</v>
      </c>
      <c r="W16" s="12" t="s">
        <v>215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216</v>
      </c>
      <c r="AD16" t="s">
        <v>6</v>
      </c>
      <c r="AE16" t="s">
        <v>145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217</v>
      </c>
      <c r="B17" s="6" t="s">
        <v>218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139</v>
      </c>
      <c r="H17" s="7" t="s">
        <v>140</v>
      </c>
      <c r="I17" s="7" t="s">
        <v>77</v>
      </c>
      <c r="J17" s="7" t="s">
        <v>2</v>
      </c>
      <c r="K17" s="7" t="s">
        <v>219</v>
      </c>
      <c r="L17" s="7">
        <v>1</v>
      </c>
      <c r="M17" s="7">
        <v>1</v>
      </c>
      <c r="N17" s="7" t="s">
        <v>220</v>
      </c>
      <c r="O17" s="7" t="s">
        <v>152</v>
      </c>
      <c r="P17" s="7" t="s">
        <v>191</v>
      </c>
      <c r="Q17" s="7"/>
      <c r="R17" s="11" t="s">
        <v>221</v>
      </c>
      <c r="S17" s="12" t="s">
        <v>19</v>
      </c>
      <c r="T17" s="7"/>
      <c r="U17" s="11" t="s">
        <v>19</v>
      </c>
      <c r="V17" s="11" t="s">
        <v>221</v>
      </c>
      <c r="W17" s="12" t="s">
        <v>222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223</v>
      </c>
      <c r="AD17" t="s">
        <v>6</v>
      </c>
      <c r="AE17" t="s">
        <v>145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224</v>
      </c>
      <c r="B18" s="6" t="s">
        <v>225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226</v>
      </c>
      <c r="H18" s="7" t="s">
        <v>227</v>
      </c>
      <c r="I18" s="7" t="s">
        <v>77</v>
      </c>
      <c r="J18" s="7" t="s">
        <v>2</v>
      </c>
      <c r="K18" s="7" t="s">
        <v>228</v>
      </c>
      <c r="L18" s="7">
        <v>1</v>
      </c>
      <c r="M18" s="7">
        <v>2</v>
      </c>
      <c r="N18" s="7" t="s">
        <v>229</v>
      </c>
      <c r="O18" s="7" t="s">
        <v>112</v>
      </c>
      <c r="P18" s="7" t="s">
        <v>191</v>
      </c>
      <c r="Q18" s="7"/>
      <c r="R18" s="11" t="s">
        <v>230</v>
      </c>
      <c r="S18" s="12" t="s">
        <v>19</v>
      </c>
      <c r="T18" s="7"/>
      <c r="U18" s="11" t="s">
        <v>19</v>
      </c>
      <c r="V18" s="11" t="s">
        <v>230</v>
      </c>
      <c r="W18" s="12" t="s">
        <v>231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232</v>
      </c>
      <c r="AD18" t="s">
        <v>6</v>
      </c>
      <c r="AE18" t="s">
        <v>145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233</v>
      </c>
      <c r="B19" s="6" t="s">
        <v>234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226</v>
      </c>
      <c r="H19" s="7" t="s">
        <v>227</v>
      </c>
      <c r="I19" s="7" t="s">
        <v>77</v>
      </c>
      <c r="J19" s="7" t="s">
        <v>2</v>
      </c>
      <c r="K19" s="7" t="s">
        <v>235</v>
      </c>
      <c r="L19" s="7">
        <v>1</v>
      </c>
      <c r="M19" s="7">
        <v>2</v>
      </c>
      <c r="N19" s="7" t="s">
        <v>229</v>
      </c>
      <c r="O19" s="7" t="s">
        <v>112</v>
      </c>
      <c r="P19" s="7" t="s">
        <v>191</v>
      </c>
      <c r="Q19" s="7"/>
      <c r="R19" s="11" t="s">
        <v>230</v>
      </c>
      <c r="S19" s="12" t="s">
        <v>19</v>
      </c>
      <c r="T19" s="7"/>
      <c r="U19" s="11" t="s">
        <v>19</v>
      </c>
      <c r="V19" s="11" t="s">
        <v>230</v>
      </c>
      <c r="W19" s="12" t="s">
        <v>231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232</v>
      </c>
      <c r="AD19" t="s">
        <v>6</v>
      </c>
      <c r="AE19" t="s">
        <v>145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236</v>
      </c>
      <c r="B20" s="6" t="s">
        <v>237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238</v>
      </c>
      <c r="H20" s="7" t="s">
        <v>239</v>
      </c>
      <c r="I20" s="7" t="s">
        <v>77</v>
      </c>
      <c r="J20" s="7" t="s">
        <v>2</v>
      </c>
      <c r="K20" s="7" t="s">
        <v>240</v>
      </c>
      <c r="L20" s="7">
        <v>2</v>
      </c>
      <c r="M20" s="7">
        <v>2</v>
      </c>
      <c r="N20" s="7" t="s">
        <v>241</v>
      </c>
      <c r="O20" s="7" t="s">
        <v>152</v>
      </c>
      <c r="P20" s="7" t="s">
        <v>242</v>
      </c>
      <c r="Q20" s="7"/>
      <c r="R20" s="11" t="s">
        <v>243</v>
      </c>
      <c r="S20" s="12" t="s">
        <v>19</v>
      </c>
      <c r="T20" s="7"/>
      <c r="U20" s="11" t="s">
        <v>19</v>
      </c>
      <c r="V20" s="11" t="s">
        <v>243</v>
      </c>
      <c r="W20" s="12" t="s">
        <v>244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245</v>
      </c>
      <c r="AD20" t="s">
        <v>6</v>
      </c>
      <c r="AE20" t="s">
        <v>246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247</v>
      </c>
      <c r="B21" s="6" t="s">
        <v>248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249</v>
      </c>
      <c r="H21" s="7" t="s">
        <v>250</v>
      </c>
      <c r="I21" s="7" t="s">
        <v>77</v>
      </c>
      <c r="J21" s="7" t="s">
        <v>2</v>
      </c>
      <c r="K21" s="7" t="s">
        <v>251</v>
      </c>
      <c r="L21" s="7">
        <v>1</v>
      </c>
      <c r="M21" s="7">
        <v>1</v>
      </c>
      <c r="N21" s="7" t="s">
        <v>111</v>
      </c>
      <c r="O21" s="7" t="s">
        <v>191</v>
      </c>
      <c r="P21" s="7" t="s">
        <v>242</v>
      </c>
      <c r="Q21" s="7"/>
      <c r="R21" s="11" t="s">
        <v>252</v>
      </c>
      <c r="S21" s="12" t="s">
        <v>19</v>
      </c>
      <c r="T21" s="7"/>
      <c r="U21" s="11" t="s">
        <v>19</v>
      </c>
      <c r="V21" s="11" t="s">
        <v>252</v>
      </c>
      <c r="W21" s="12" t="s">
        <v>253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254</v>
      </c>
      <c r="AD21" t="s">
        <v>6</v>
      </c>
      <c r="AE21" t="s">
        <v>255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256</v>
      </c>
      <c r="B22" s="6" t="s">
        <v>257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258</v>
      </c>
      <c r="H22" s="7" t="s">
        <v>259</v>
      </c>
      <c r="I22" s="7" t="s">
        <v>77</v>
      </c>
      <c r="J22" s="7" t="s">
        <v>2</v>
      </c>
      <c r="K22" s="7" t="s">
        <v>260</v>
      </c>
      <c r="L22" s="7">
        <v>1</v>
      </c>
      <c r="M22" s="7">
        <v>4</v>
      </c>
      <c r="N22" s="7" t="s">
        <v>261</v>
      </c>
      <c r="O22" s="7" t="s">
        <v>81</v>
      </c>
      <c r="P22" s="7" t="s">
        <v>242</v>
      </c>
      <c r="Q22" s="7"/>
      <c r="R22" s="11" t="s">
        <v>262</v>
      </c>
      <c r="S22" s="12" t="s">
        <v>19</v>
      </c>
      <c r="T22" s="7"/>
      <c r="U22" s="11" t="s">
        <v>19</v>
      </c>
      <c r="V22" s="11" t="s">
        <v>262</v>
      </c>
      <c r="W22" s="12" t="s">
        <v>263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264</v>
      </c>
      <c r="AD22" t="s">
        <v>6</v>
      </c>
      <c r="AE22" t="s">
        <v>85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265</v>
      </c>
      <c r="B23" s="6" t="s">
        <v>266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267</v>
      </c>
      <c r="H23" s="7" t="s">
        <v>268</v>
      </c>
      <c r="I23" s="7" t="s">
        <v>77</v>
      </c>
      <c r="J23" s="7" t="s">
        <v>2</v>
      </c>
      <c r="K23" s="7" t="s">
        <v>269</v>
      </c>
      <c r="L23" s="7">
        <v>1</v>
      </c>
      <c r="M23" s="7">
        <v>5</v>
      </c>
      <c r="N23" s="7" t="s">
        <v>270</v>
      </c>
      <c r="O23" s="7" t="s">
        <v>81</v>
      </c>
      <c r="P23" s="7" t="s">
        <v>271</v>
      </c>
      <c r="Q23" s="7"/>
      <c r="R23" s="11" t="s">
        <v>272</v>
      </c>
      <c r="S23" s="12" t="s">
        <v>19</v>
      </c>
      <c r="T23" s="7"/>
      <c r="U23" s="11" t="s">
        <v>19</v>
      </c>
      <c r="V23" s="11" t="s">
        <v>272</v>
      </c>
      <c r="W23" s="12" t="s">
        <v>273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274</v>
      </c>
      <c r="AD23" t="s">
        <v>6</v>
      </c>
      <c r="AE23" t="s">
        <v>255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275</v>
      </c>
      <c r="B24" s="6" t="s">
        <v>276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277</v>
      </c>
      <c r="H24" s="7" t="s">
        <v>278</v>
      </c>
      <c r="I24" s="7" t="s">
        <v>77</v>
      </c>
      <c r="J24" s="7" t="s">
        <v>2</v>
      </c>
      <c r="K24" s="7" t="s">
        <v>279</v>
      </c>
      <c r="L24" s="7">
        <v>1</v>
      </c>
      <c r="M24" s="7">
        <v>2</v>
      </c>
      <c r="N24" s="7" t="s">
        <v>280</v>
      </c>
      <c r="O24" s="7" t="s">
        <v>191</v>
      </c>
      <c r="P24" s="7" t="s">
        <v>271</v>
      </c>
      <c r="Q24" s="7"/>
      <c r="R24" s="11" t="s">
        <v>281</v>
      </c>
      <c r="S24" s="12" t="s">
        <v>19</v>
      </c>
      <c r="T24" s="7"/>
      <c r="U24" s="11" t="s">
        <v>19</v>
      </c>
      <c r="V24" s="11" t="s">
        <v>281</v>
      </c>
      <c r="W24" s="12" t="s">
        <v>282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283</v>
      </c>
      <c r="AD24" t="s">
        <v>6</v>
      </c>
      <c r="AE24" t="s">
        <v>284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285</v>
      </c>
      <c r="B25" s="6" t="s">
        <v>286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277</v>
      </c>
      <c r="H25" s="7" t="s">
        <v>278</v>
      </c>
      <c r="I25" s="7" t="s">
        <v>77</v>
      </c>
      <c r="J25" s="7" t="s">
        <v>2</v>
      </c>
      <c r="K25" s="7" t="s">
        <v>287</v>
      </c>
      <c r="L25" s="7">
        <v>2</v>
      </c>
      <c r="M25" s="7">
        <v>2</v>
      </c>
      <c r="N25" s="7" t="s">
        <v>280</v>
      </c>
      <c r="O25" s="7" t="s">
        <v>191</v>
      </c>
      <c r="P25" s="7" t="s">
        <v>271</v>
      </c>
      <c r="Q25" s="7"/>
      <c r="R25" s="11" t="s">
        <v>288</v>
      </c>
      <c r="S25" s="12" t="s">
        <v>19</v>
      </c>
      <c r="T25" s="7"/>
      <c r="U25" s="11" t="s">
        <v>19</v>
      </c>
      <c r="V25" s="11" t="s">
        <v>288</v>
      </c>
      <c r="W25" s="12" t="s">
        <v>289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290</v>
      </c>
      <c r="AD25" t="s">
        <v>6</v>
      </c>
      <c r="AE25" t="s">
        <v>284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291</v>
      </c>
      <c r="B26" s="6" t="s">
        <v>292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267</v>
      </c>
      <c r="H26" s="7" t="s">
        <v>268</v>
      </c>
      <c r="I26" s="7" t="s">
        <v>77</v>
      </c>
      <c r="J26" s="7" t="s">
        <v>2</v>
      </c>
      <c r="K26" s="7" t="s">
        <v>293</v>
      </c>
      <c r="L26" s="7">
        <v>1</v>
      </c>
      <c r="M26" s="7">
        <v>1</v>
      </c>
      <c r="N26" s="7" t="s">
        <v>294</v>
      </c>
      <c r="O26" s="7" t="s">
        <v>242</v>
      </c>
      <c r="P26" s="7" t="s">
        <v>271</v>
      </c>
      <c r="Q26" s="7"/>
      <c r="R26" s="11" t="s">
        <v>82</v>
      </c>
      <c r="S26" s="12" t="s">
        <v>19</v>
      </c>
      <c r="T26" s="7"/>
      <c r="U26" s="11" t="s">
        <v>19</v>
      </c>
      <c r="V26" s="11" t="s">
        <v>82</v>
      </c>
      <c r="W26" s="12" t="s">
        <v>295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296</v>
      </c>
      <c r="AD26" t="s">
        <v>6</v>
      </c>
      <c r="AE26" t="s">
        <v>297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298</v>
      </c>
      <c r="B27" s="6" t="s">
        <v>299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300</v>
      </c>
      <c r="H27" s="7" t="s">
        <v>301</v>
      </c>
      <c r="I27" s="7" t="s">
        <v>77</v>
      </c>
      <c r="J27" s="7" t="s">
        <v>2</v>
      </c>
      <c r="K27" s="7" t="s">
        <v>302</v>
      </c>
      <c r="L27" s="7">
        <v>1</v>
      </c>
      <c r="M27" s="7">
        <v>2</v>
      </c>
      <c r="N27" s="7" t="s">
        <v>303</v>
      </c>
      <c r="O27" s="7" t="s">
        <v>304</v>
      </c>
      <c r="P27" s="7" t="s">
        <v>305</v>
      </c>
      <c r="Q27" s="7"/>
      <c r="R27" s="11" t="s">
        <v>306</v>
      </c>
      <c r="S27" s="12" t="s">
        <v>306</v>
      </c>
      <c r="T27" s="7" t="s">
        <v>307</v>
      </c>
      <c r="U27" s="11" t="s">
        <v>19</v>
      </c>
      <c r="V27" s="11" t="s">
        <v>19</v>
      </c>
      <c r="W27" s="12" t="s">
        <v>19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19</v>
      </c>
      <c r="AD27" t="s">
        <v>6</v>
      </c>
      <c r="AE27" t="s">
        <v>145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308</v>
      </c>
      <c r="B28" s="6" t="s">
        <v>309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310</v>
      </c>
      <c r="H28" s="7" t="s">
        <v>311</v>
      </c>
      <c r="I28" s="7" t="s">
        <v>77</v>
      </c>
      <c r="J28" s="7" t="s">
        <v>2</v>
      </c>
      <c r="K28" s="7" t="s">
        <v>312</v>
      </c>
      <c r="L28" s="7">
        <v>1</v>
      </c>
      <c r="M28" s="7">
        <v>4</v>
      </c>
      <c r="N28" s="7" t="s">
        <v>122</v>
      </c>
      <c r="O28" s="7" t="s">
        <v>313</v>
      </c>
      <c r="P28" s="7" t="s">
        <v>314</v>
      </c>
      <c r="Q28" s="7"/>
      <c r="R28" s="11" t="s">
        <v>315</v>
      </c>
      <c r="S28" s="12" t="s">
        <v>315</v>
      </c>
      <c r="T28" s="7" t="s">
        <v>316</v>
      </c>
      <c r="U28" s="11" t="s">
        <v>19</v>
      </c>
      <c r="V28" s="11" t="s">
        <v>19</v>
      </c>
      <c r="W28" s="12" t="s">
        <v>19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19</v>
      </c>
      <c r="AD28" t="s">
        <v>6</v>
      </c>
      <c r="AE28" t="s">
        <v>317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318</v>
      </c>
      <c r="B29" s="6" t="s">
        <v>319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310</v>
      </c>
      <c r="H29" s="7" t="s">
        <v>311</v>
      </c>
      <c r="I29" s="7" t="s">
        <v>77</v>
      </c>
      <c r="J29" s="7" t="s">
        <v>2</v>
      </c>
      <c r="K29" s="7" t="s">
        <v>320</v>
      </c>
      <c r="L29" s="7">
        <v>1</v>
      </c>
      <c r="M29" s="7">
        <v>4</v>
      </c>
      <c r="N29" s="7" t="s">
        <v>122</v>
      </c>
      <c r="O29" s="7" t="s">
        <v>313</v>
      </c>
      <c r="P29" s="7" t="s">
        <v>314</v>
      </c>
      <c r="Q29" s="7"/>
      <c r="R29" s="11" t="s">
        <v>315</v>
      </c>
      <c r="S29" s="12" t="s">
        <v>315</v>
      </c>
      <c r="T29" s="7" t="s">
        <v>321</v>
      </c>
      <c r="U29" s="11" t="s">
        <v>19</v>
      </c>
      <c r="V29" s="11" t="s">
        <v>19</v>
      </c>
      <c r="W29" s="12" t="s">
        <v>19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19</v>
      </c>
      <c r="AD29" t="s">
        <v>6</v>
      </c>
      <c r="AE29" t="s">
        <v>317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322</v>
      </c>
      <c r="B30" s="6" t="s">
        <v>323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324</v>
      </c>
      <c r="H30" s="7" t="s">
        <v>325</v>
      </c>
      <c r="I30" s="7" t="s">
        <v>77</v>
      </c>
      <c r="J30" s="7" t="s">
        <v>2</v>
      </c>
      <c r="K30" s="7" t="s">
        <v>326</v>
      </c>
      <c r="L30" s="7">
        <v>1</v>
      </c>
      <c r="M30" s="7">
        <v>3</v>
      </c>
      <c r="N30" s="7" t="s">
        <v>132</v>
      </c>
      <c r="O30" s="7" t="s">
        <v>191</v>
      </c>
      <c r="P30" s="7" t="s">
        <v>327</v>
      </c>
      <c r="Q30" s="7"/>
      <c r="R30" s="11" t="s">
        <v>328</v>
      </c>
      <c r="S30" s="12" t="s">
        <v>19</v>
      </c>
      <c r="T30" s="7"/>
      <c r="U30" s="11" t="s">
        <v>19</v>
      </c>
      <c r="V30" s="11" t="s">
        <v>328</v>
      </c>
      <c r="W30" s="12" t="s">
        <v>329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330</v>
      </c>
      <c r="AD30" t="s">
        <v>6</v>
      </c>
      <c r="AE30" t="s">
        <v>331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332</v>
      </c>
      <c r="B31" s="6" t="s">
        <v>333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119</v>
      </c>
      <c r="H31" s="7" t="s">
        <v>120</v>
      </c>
      <c r="I31" s="7" t="s">
        <v>77</v>
      </c>
      <c r="J31" s="7" t="s">
        <v>2</v>
      </c>
      <c r="K31" s="7" t="s">
        <v>334</v>
      </c>
      <c r="L31" s="7">
        <v>1</v>
      </c>
      <c r="M31" s="7">
        <v>2</v>
      </c>
      <c r="N31" s="7" t="s">
        <v>335</v>
      </c>
      <c r="O31" s="7" t="s">
        <v>242</v>
      </c>
      <c r="P31" s="7" t="s">
        <v>327</v>
      </c>
      <c r="Q31" s="7"/>
      <c r="R31" s="11" t="s">
        <v>336</v>
      </c>
      <c r="S31" s="12" t="s">
        <v>19</v>
      </c>
      <c r="T31" s="7"/>
      <c r="U31" s="11" t="s">
        <v>19</v>
      </c>
      <c r="V31" s="11" t="s">
        <v>336</v>
      </c>
      <c r="W31" s="12" t="s">
        <v>337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338</v>
      </c>
      <c r="AD31" t="s">
        <v>6</v>
      </c>
      <c r="AE31" t="s">
        <v>339</v>
      </c>
      <c r="AF31" t="s">
        <v>86</v>
      </c>
      <c r="AG31" t="s">
        <v>73</v>
      </c>
      <c r="AH31" t="s">
        <v>19</v>
      </c>
    </row>
    <row r="32" customHeight="1" spans="1:32">
      <c r="A32" s="10" t="s">
        <v>340</v>
      </c>
      <c r="B32" s="10"/>
      <c r="C32" s="10" t="s">
        <v>341</v>
      </c>
      <c r="D32" s="10"/>
      <c r="E32" s="10"/>
      <c r="F32" s="10"/>
      <c r="G32" s="10" t="s">
        <v>341</v>
      </c>
      <c r="H32" s="10" t="s">
        <v>341</v>
      </c>
      <c r="I32" s="10" t="s">
        <v>341</v>
      </c>
      <c r="J32" s="10" t="s">
        <v>341</v>
      </c>
      <c r="K32" s="10" t="s">
        <v>341</v>
      </c>
      <c r="L32" s="10" t="s">
        <v>341</v>
      </c>
      <c r="M32" s="10" t="s">
        <v>341</v>
      </c>
      <c r="N32" s="10" t="s">
        <v>341</v>
      </c>
      <c r="O32" s="10" t="s">
        <v>341</v>
      </c>
      <c r="P32" s="10" t="s">
        <v>341</v>
      </c>
      <c r="Q32" s="10"/>
      <c r="R32" s="13" t="s">
        <v>20</v>
      </c>
      <c r="S32" s="13" t="s">
        <v>21</v>
      </c>
      <c r="T32" s="10" t="s">
        <v>341</v>
      </c>
      <c r="U32" s="13"/>
      <c r="V32" s="13" t="s">
        <v>342</v>
      </c>
      <c r="W32" s="13" t="s">
        <v>22</v>
      </c>
      <c r="X32" s="13"/>
      <c r="Y32" s="13"/>
      <c r="Z32" s="13"/>
      <c r="AA32" s="10"/>
      <c r="AB32" s="13"/>
      <c r="AC32" s="10"/>
      <c r="AD32" s="10" t="s">
        <v>341</v>
      </c>
      <c r="AE32" s="10"/>
      <c r="AF3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343</v>
      </c>
      <c r="B1" s="4" t="s">
        <v>344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345</v>
      </c>
      <c r="H1" s="4" t="s">
        <v>346</v>
      </c>
      <c r="I1" s="4" t="s">
        <v>13</v>
      </c>
      <c r="J1" s="4" t="s">
        <v>17</v>
      </c>
      <c r="K1" s="4" t="s">
        <v>18</v>
      </c>
      <c r="L1" s="9" t="s">
        <v>347</v>
      </c>
      <c r="M1" s="4" t="s">
        <v>348</v>
      </c>
      <c r="N1" s="4" t="s">
        <v>349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350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1"/>
  <sheetViews>
    <sheetView tabSelected="1" workbookViewId="0">
      <selection activeCell="A39" sqref="A39:C4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351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1464</v>
      </c>
      <c r="E2" t="str">
        <f>VLOOKUP(A2,HOP!A:L,12,0)</f>
        <v>1464.00</v>
      </c>
      <c r="F2" t="str">
        <f>VLOOKUP(A2,HOP!A:C,3,0)</f>
        <v>3438937</v>
      </c>
      <c r="G2">
        <f>D2-E2</f>
        <v>0</v>
      </c>
      <c r="H2" t="str">
        <f>$H$1&amp;F2</f>
        <v>，3438937</v>
      </c>
      <c r="I2" t="str">
        <f>VLOOKUP(A2,HOP!A:U,21,0)</f>
        <v>直采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742</v>
      </c>
      <c r="E3" t="str">
        <f>VLOOKUP(A3,HOP!A:L,12,0)</f>
        <v>742.00</v>
      </c>
      <c r="F3" t="str">
        <f>VLOOKUP(A3,HOP!A:C,3,0)</f>
        <v>3437767</v>
      </c>
      <c r="G3">
        <f t="shared" ref="G3:G31" si="0">D3-E3</f>
        <v>0</v>
      </c>
      <c r="H3" t="str">
        <f t="shared" ref="H3:H31" si="1">$H$1&amp;F3</f>
        <v>，3437767</v>
      </c>
      <c r="I3" t="str">
        <f>VLOOKUP(A3,HOP!A:U,21,0)</f>
        <v>直采</v>
      </c>
    </row>
    <row r="4" ht="14.25" customHeight="1" spans="1:9">
      <c r="A4" s="6" t="s">
        <v>96</v>
      </c>
      <c r="B4" s="7" t="s">
        <v>102</v>
      </c>
      <c r="C4" s="7" t="s">
        <v>81</v>
      </c>
      <c r="D4" s="3">
        <v>1228</v>
      </c>
      <c r="E4" t="str">
        <f>VLOOKUP(A4,HOP!A:L,12,0)</f>
        <v>1228.00</v>
      </c>
      <c r="F4" t="str">
        <f>VLOOKUP(A4,HOP!A:C,3,0)</f>
        <v>3148174</v>
      </c>
      <c r="G4">
        <f t="shared" si="0"/>
        <v>0</v>
      </c>
      <c r="H4" t="str">
        <f t="shared" si="1"/>
        <v>，3148174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81</v>
      </c>
      <c r="C5" s="7" t="s">
        <v>112</v>
      </c>
      <c r="D5" s="3">
        <v>701.81</v>
      </c>
      <c r="E5" t="str">
        <f>VLOOKUP(A5,HOP!A:L,12,0)</f>
        <v>701.81</v>
      </c>
      <c r="F5" t="str">
        <f>VLOOKUP(A5,HOP!A:C,3,0)</f>
        <v>3532245</v>
      </c>
      <c r="G5">
        <f t="shared" si="0"/>
        <v>0</v>
      </c>
      <c r="H5" t="str">
        <f t="shared" si="1"/>
        <v>，3532245</v>
      </c>
      <c r="I5" t="str">
        <f>VLOOKUP(A5,HOP!A:U,21,0)</f>
        <v>直连</v>
      </c>
    </row>
    <row r="6" ht="14.25" customHeight="1" spans="1:9">
      <c r="A6" s="6" t="s">
        <v>117</v>
      </c>
      <c r="B6" s="7" t="s">
        <v>81</v>
      </c>
      <c r="C6" s="7" t="s">
        <v>112</v>
      </c>
      <c r="D6" s="3">
        <v>1081.35</v>
      </c>
      <c r="E6" t="str">
        <f>VLOOKUP(A6,HOP!A:L,12,0)</f>
        <v>1081.35</v>
      </c>
      <c r="F6" t="str">
        <f>VLOOKUP(A6,HOP!A:C,3,0)</f>
        <v>3506663</v>
      </c>
      <c r="G6">
        <f t="shared" si="0"/>
        <v>0</v>
      </c>
      <c r="H6" t="str">
        <f t="shared" si="1"/>
        <v>，3506663</v>
      </c>
      <c r="I6" t="str">
        <f>VLOOKUP(A6,HOP!A:U,21,0)</f>
        <v>直连</v>
      </c>
    </row>
    <row r="7" ht="14.25" customHeight="1" spans="1:9">
      <c r="A7" s="6" t="s">
        <v>127</v>
      </c>
      <c r="B7" s="7" t="s">
        <v>80</v>
      </c>
      <c r="C7" s="7" t="s">
        <v>112</v>
      </c>
      <c r="D7" s="3">
        <v>4386</v>
      </c>
      <c r="E7" t="str">
        <f>VLOOKUP(A7,HOP!A:L,12,0)</f>
        <v>4386.00</v>
      </c>
      <c r="F7" t="str">
        <f>VLOOKUP(A7,HOP!A:C,3,0)</f>
        <v>3447331</v>
      </c>
      <c r="G7">
        <f t="shared" si="0"/>
        <v>0</v>
      </c>
      <c r="H7" t="str">
        <f t="shared" si="1"/>
        <v>，3447331</v>
      </c>
      <c r="I7" t="str">
        <f>VLOOKUP(A7,HOP!A:U,21,0)</f>
        <v>直采</v>
      </c>
    </row>
    <row r="8" ht="14.25" customHeight="1" spans="1:9">
      <c r="A8" s="6" t="s">
        <v>137</v>
      </c>
      <c r="B8" s="7" t="s">
        <v>102</v>
      </c>
      <c r="C8" s="7" t="s">
        <v>112</v>
      </c>
      <c r="D8" s="3">
        <v>3870</v>
      </c>
      <c r="E8" t="str">
        <f>VLOOKUP(A8,HOP!A:L,12,0)</f>
        <v>3870.00</v>
      </c>
      <c r="F8" t="str">
        <f>VLOOKUP(A8,HOP!A:C,3,0)</f>
        <v>3533364</v>
      </c>
      <c r="G8">
        <f t="shared" si="0"/>
        <v>0</v>
      </c>
      <c r="H8" t="str">
        <f t="shared" si="1"/>
        <v>，3533364</v>
      </c>
      <c r="I8" t="str">
        <f>VLOOKUP(A8,HOP!A:U,21,0)</f>
        <v>直采</v>
      </c>
    </row>
    <row r="9" ht="14.25" customHeight="1" spans="1:9">
      <c r="A9" s="6" t="s">
        <v>146</v>
      </c>
      <c r="B9" s="7" t="s">
        <v>81</v>
      </c>
      <c r="C9" s="7" t="s">
        <v>152</v>
      </c>
      <c r="D9" s="3">
        <v>1097.05</v>
      </c>
      <c r="E9" t="str">
        <f>VLOOKUP(A9,HOP!A:L,12,0)</f>
        <v>1097.06</v>
      </c>
      <c r="F9" t="str">
        <f>VLOOKUP(A9,HOP!A:C,3,0)</f>
        <v>3521461</v>
      </c>
      <c r="G9">
        <f t="shared" si="0"/>
        <v>-0.00999999999999091</v>
      </c>
      <c r="H9" t="str">
        <f t="shared" si="1"/>
        <v>，3521461</v>
      </c>
      <c r="I9" t="str">
        <f>VLOOKUP(A9,HOP!A:U,21,0)</f>
        <v>直连</v>
      </c>
    </row>
    <row r="10" ht="14.25" customHeight="1" spans="1:9">
      <c r="A10" s="6" t="s">
        <v>157</v>
      </c>
      <c r="B10" s="7" t="s">
        <v>81</v>
      </c>
      <c r="C10" s="7" t="s">
        <v>152</v>
      </c>
      <c r="D10" s="3">
        <v>3602</v>
      </c>
      <c r="E10" t="str">
        <f>VLOOKUP(A10,HOP!A:L,12,0)</f>
        <v>3602.00</v>
      </c>
      <c r="F10" t="str">
        <f>VLOOKUP(A10,HOP!A:C,3,0)</f>
        <v>3494475</v>
      </c>
      <c r="G10">
        <f t="shared" si="0"/>
        <v>0</v>
      </c>
      <c r="H10" t="str">
        <f t="shared" si="1"/>
        <v>，3494475</v>
      </c>
      <c r="I10" t="str">
        <f>VLOOKUP(A10,HOP!A:U,21,0)</f>
        <v>直采</v>
      </c>
    </row>
    <row r="11" ht="14.25" customHeight="1" spans="1:9">
      <c r="A11" s="6" t="s">
        <v>167</v>
      </c>
      <c r="B11" s="7" t="s">
        <v>102</v>
      </c>
      <c r="C11" s="7" t="s">
        <v>152</v>
      </c>
      <c r="D11" s="3">
        <v>1867.35</v>
      </c>
      <c r="E11" t="str">
        <f>VLOOKUP(A11,HOP!A:L,12,0)</f>
        <v>1867.35</v>
      </c>
      <c r="F11" t="str">
        <f>VLOOKUP(A11,HOP!A:C,3,0)</f>
        <v>3576751</v>
      </c>
      <c r="G11">
        <f t="shared" si="0"/>
        <v>0</v>
      </c>
      <c r="H11" t="str">
        <f t="shared" si="1"/>
        <v>，3576751</v>
      </c>
      <c r="I11" t="str">
        <f>VLOOKUP(A11,HOP!A:U,21,0)</f>
        <v>直采</v>
      </c>
    </row>
    <row r="12" ht="14.25" customHeight="1" spans="1:9">
      <c r="A12" s="6" t="s">
        <v>176</v>
      </c>
      <c r="B12" s="7" t="s">
        <v>81</v>
      </c>
      <c r="C12" s="7" t="s">
        <v>152</v>
      </c>
      <c r="D12" s="3">
        <v>2061.22</v>
      </c>
      <c r="E12" t="str">
        <f>VLOOKUP(A12,HOP!A:L,12,0)</f>
        <v>2061.22</v>
      </c>
      <c r="F12" t="str">
        <f>VLOOKUP(A12,HOP!A:C,3,0)</f>
        <v>3578733</v>
      </c>
      <c r="G12">
        <f t="shared" si="0"/>
        <v>0</v>
      </c>
      <c r="H12" t="str">
        <f t="shared" si="1"/>
        <v>，3578733</v>
      </c>
      <c r="I12" t="str">
        <f>VLOOKUP(A12,HOP!A:U,21,0)</f>
        <v>直采</v>
      </c>
    </row>
    <row r="13" ht="14.25" customHeight="1" spans="1:9">
      <c r="A13" s="6" t="s">
        <v>185</v>
      </c>
      <c r="B13" s="7" t="s">
        <v>152</v>
      </c>
      <c r="C13" s="7" t="s">
        <v>191</v>
      </c>
      <c r="D13" s="3">
        <v>2260</v>
      </c>
      <c r="E13" t="str">
        <f>VLOOKUP(A13,HOP!A:L,12,0)</f>
        <v>2260.00</v>
      </c>
      <c r="F13" t="str">
        <f>VLOOKUP(A13,HOP!A:C,3,0)</f>
        <v>3470523</v>
      </c>
      <c r="G13">
        <f t="shared" si="0"/>
        <v>0</v>
      </c>
      <c r="H13" t="str">
        <f t="shared" si="1"/>
        <v>，3470523</v>
      </c>
      <c r="I13" t="str">
        <f>VLOOKUP(A13,HOP!A:U,21,0)</f>
        <v>直采</v>
      </c>
    </row>
    <row r="14" ht="14.25" customHeight="1" spans="1:9">
      <c r="A14" s="6" t="s">
        <v>196</v>
      </c>
      <c r="B14" s="7" t="s">
        <v>152</v>
      </c>
      <c r="C14" s="7" t="s">
        <v>191</v>
      </c>
      <c r="D14" s="3">
        <v>882.65</v>
      </c>
      <c r="E14" t="str">
        <f>VLOOKUP(A14,HOP!A:L,12,0)</f>
        <v>882.65</v>
      </c>
      <c r="F14" t="str">
        <f>VLOOKUP(A14,HOP!A:C,3,0)</f>
        <v>3589507</v>
      </c>
      <c r="G14">
        <f t="shared" si="0"/>
        <v>0</v>
      </c>
      <c r="H14" t="str">
        <f t="shared" si="1"/>
        <v>，3589507</v>
      </c>
      <c r="I14" t="str">
        <f>VLOOKUP(A14,HOP!A:U,21,0)</f>
        <v>直采</v>
      </c>
    </row>
    <row r="15" ht="14.25" customHeight="1" spans="1:9">
      <c r="A15" s="6" t="s">
        <v>204</v>
      </c>
      <c r="B15" s="7" t="s">
        <v>112</v>
      </c>
      <c r="C15" s="7" t="s">
        <v>191</v>
      </c>
      <c r="D15" s="3">
        <v>2802</v>
      </c>
      <c r="E15" t="str">
        <f>VLOOKUP(A15,HOP!A:L,12,0)</f>
        <v>2802.00</v>
      </c>
      <c r="F15" t="str">
        <f>VLOOKUP(A15,HOP!A:C,3,0)</f>
        <v>3481572</v>
      </c>
      <c r="G15">
        <f t="shared" si="0"/>
        <v>0</v>
      </c>
      <c r="H15" t="str">
        <f t="shared" si="1"/>
        <v>，3481572</v>
      </c>
      <c r="I15" t="str">
        <f>VLOOKUP(A15,HOP!A:U,21,0)</f>
        <v>直采</v>
      </c>
    </row>
    <row r="16" ht="14.25" customHeight="1" spans="1:9">
      <c r="A16" s="6" t="s">
        <v>211</v>
      </c>
      <c r="B16" s="7" t="s">
        <v>112</v>
      </c>
      <c r="C16" s="7" t="s">
        <v>191</v>
      </c>
      <c r="D16" s="3">
        <v>3290</v>
      </c>
      <c r="E16" t="str">
        <f>VLOOKUP(A16,HOP!A:L,12,0)</f>
        <v>3290.00</v>
      </c>
      <c r="F16" t="str">
        <f>VLOOKUP(A16,HOP!A:C,3,0)</f>
        <v>3532478</v>
      </c>
      <c r="G16">
        <f t="shared" si="0"/>
        <v>0</v>
      </c>
      <c r="H16" t="str">
        <f t="shared" si="1"/>
        <v>，3532478</v>
      </c>
      <c r="I16" t="str">
        <f>VLOOKUP(A16,HOP!A:U,21,0)</f>
        <v>直采</v>
      </c>
    </row>
    <row r="17" ht="14.25" customHeight="1" spans="1:9">
      <c r="A17" s="6" t="s">
        <v>217</v>
      </c>
      <c r="B17" s="7" t="s">
        <v>152</v>
      </c>
      <c r="C17" s="7" t="s">
        <v>191</v>
      </c>
      <c r="D17" s="3">
        <v>1920</v>
      </c>
      <c r="E17" t="str">
        <f>VLOOKUP(A17,HOP!A:L,12,0)</f>
        <v>1920.00</v>
      </c>
      <c r="F17" t="str">
        <f>VLOOKUP(A17,HOP!A:C,3,0)</f>
        <v>3553893</v>
      </c>
      <c r="G17">
        <f t="shared" si="0"/>
        <v>0</v>
      </c>
      <c r="H17" t="str">
        <f t="shared" si="1"/>
        <v>，3553893</v>
      </c>
      <c r="I17" t="str">
        <f>VLOOKUP(A17,HOP!A:U,21,0)</f>
        <v>直采</v>
      </c>
    </row>
    <row r="18" ht="14.25" customHeight="1" spans="1:9">
      <c r="A18" s="6" t="s">
        <v>224</v>
      </c>
      <c r="B18" s="7" t="s">
        <v>112</v>
      </c>
      <c r="C18" s="7" t="s">
        <v>191</v>
      </c>
      <c r="D18" s="3">
        <v>1788.2</v>
      </c>
      <c r="E18" t="str">
        <f>VLOOKUP(A18,HOP!A:L,12,0)</f>
        <v>1788.20</v>
      </c>
      <c r="F18" t="str">
        <f>VLOOKUP(A18,HOP!A:C,3,0)</f>
        <v>3543066</v>
      </c>
      <c r="G18">
        <f t="shared" si="0"/>
        <v>0</v>
      </c>
      <c r="H18" t="str">
        <f t="shared" si="1"/>
        <v>，3543066</v>
      </c>
      <c r="I18" t="str">
        <f>VLOOKUP(A18,HOP!A:U,21,0)</f>
        <v>直连</v>
      </c>
    </row>
    <row r="19" ht="14.25" customHeight="1" spans="1:9">
      <c r="A19" s="6" t="s">
        <v>233</v>
      </c>
      <c r="B19" s="7" t="s">
        <v>112</v>
      </c>
      <c r="C19" s="7" t="s">
        <v>191</v>
      </c>
      <c r="D19" s="3">
        <v>1788.2</v>
      </c>
      <c r="E19" t="str">
        <f>VLOOKUP(A19,HOP!A:L,12,0)</f>
        <v>1788.20</v>
      </c>
      <c r="F19" t="str">
        <f>VLOOKUP(A19,HOP!A:C,3,0)</f>
        <v>3543070</v>
      </c>
      <c r="G19">
        <f t="shared" si="0"/>
        <v>0</v>
      </c>
      <c r="H19" t="str">
        <f t="shared" si="1"/>
        <v>，3543070</v>
      </c>
      <c r="I19" t="str">
        <f>VLOOKUP(A19,HOP!A:U,21,0)</f>
        <v>直连</v>
      </c>
    </row>
    <row r="20" ht="14.25" customHeight="1" spans="1:9">
      <c r="A20" s="6" t="s">
        <v>236</v>
      </c>
      <c r="B20" s="7" t="s">
        <v>152</v>
      </c>
      <c r="C20" s="7" t="s">
        <v>242</v>
      </c>
      <c r="D20" s="3">
        <v>8604</v>
      </c>
      <c r="E20" t="str">
        <f>VLOOKUP(A20,HOP!A:L,12,0)</f>
        <v>8604.00</v>
      </c>
      <c r="F20" t="str">
        <f>VLOOKUP(A20,HOP!A:C,3,0)</f>
        <v>3431740</v>
      </c>
      <c r="G20">
        <f t="shared" si="0"/>
        <v>0</v>
      </c>
      <c r="H20" t="str">
        <f t="shared" si="1"/>
        <v>，3431740</v>
      </c>
      <c r="I20" t="str">
        <f>VLOOKUP(A20,HOP!A:U,21,0)</f>
        <v>直采</v>
      </c>
    </row>
    <row r="21" ht="14.25" customHeight="1" spans="1:9">
      <c r="A21" s="6" t="s">
        <v>247</v>
      </c>
      <c r="B21" s="7" t="s">
        <v>191</v>
      </c>
      <c r="C21" s="7" t="s">
        <v>242</v>
      </c>
      <c r="D21" s="3">
        <v>1307.58</v>
      </c>
      <c r="E21" t="str">
        <f>VLOOKUP(A21,HOP!A:L,12,0)</f>
        <v>1307.58</v>
      </c>
      <c r="F21" t="str">
        <f>VLOOKUP(A21,HOP!A:C,3,0)</f>
        <v>3531386</v>
      </c>
      <c r="G21">
        <f t="shared" si="0"/>
        <v>0</v>
      </c>
      <c r="H21" t="str">
        <f t="shared" si="1"/>
        <v>，3531386</v>
      </c>
      <c r="I21" t="str">
        <f>VLOOKUP(A21,HOP!A:U,21,0)</f>
        <v>直连</v>
      </c>
    </row>
    <row r="22" ht="14.25" customHeight="1" spans="1:9">
      <c r="A22" s="6" t="s">
        <v>256</v>
      </c>
      <c r="B22" s="7" t="s">
        <v>81</v>
      </c>
      <c r="C22" s="7" t="s">
        <v>242</v>
      </c>
      <c r="D22" s="3">
        <v>1758.68</v>
      </c>
      <c r="E22" t="str">
        <f>VLOOKUP(A22,HOP!A:L,12,0)</f>
        <v>1758.68</v>
      </c>
      <c r="F22" t="str">
        <f>VLOOKUP(A22,HOP!A:C,3,0)</f>
        <v>3556187</v>
      </c>
      <c r="G22">
        <f t="shared" si="0"/>
        <v>0</v>
      </c>
      <c r="H22" t="str">
        <f t="shared" si="1"/>
        <v>，3556187</v>
      </c>
      <c r="I22" t="str">
        <f>VLOOKUP(A22,HOP!A:U,21,0)</f>
        <v>直连</v>
      </c>
    </row>
    <row r="23" ht="14.25" customHeight="1" spans="1:9">
      <c r="A23" s="6" t="s">
        <v>265</v>
      </c>
      <c r="B23" s="7" t="s">
        <v>81</v>
      </c>
      <c r="C23" s="7" t="s">
        <v>271</v>
      </c>
      <c r="D23" s="3">
        <v>7366</v>
      </c>
      <c r="E23" t="str">
        <f>VLOOKUP(A23,HOP!A:L,12,0)</f>
        <v>7366.00</v>
      </c>
      <c r="F23" t="str">
        <f>VLOOKUP(A23,HOP!A:C,3,0)</f>
        <v>3402462</v>
      </c>
      <c r="G23">
        <f t="shared" si="0"/>
        <v>0</v>
      </c>
      <c r="H23" t="str">
        <f t="shared" si="1"/>
        <v>，3402462</v>
      </c>
      <c r="I23" t="str">
        <f>VLOOKUP(A23,HOP!A:U,21,0)</f>
        <v>直连</v>
      </c>
    </row>
    <row r="24" ht="14.25" customHeight="1" spans="1:9">
      <c r="A24" s="6" t="s">
        <v>275</v>
      </c>
      <c r="B24" s="7" t="s">
        <v>191</v>
      </c>
      <c r="C24" s="7" t="s">
        <v>271</v>
      </c>
      <c r="D24" s="3">
        <v>990</v>
      </c>
      <c r="E24" t="str">
        <f>VLOOKUP(A24,HOP!A:L,12,0)</f>
        <v>990.00</v>
      </c>
      <c r="F24" t="str">
        <f>VLOOKUP(A24,HOP!A:C,3,0)</f>
        <v>3463335</v>
      </c>
      <c r="G24">
        <f t="shared" si="0"/>
        <v>0</v>
      </c>
      <c r="H24" t="str">
        <f t="shared" si="1"/>
        <v>，3463335</v>
      </c>
      <c r="I24" t="str">
        <f>VLOOKUP(A24,HOP!A:U,21,0)</f>
        <v>直采</v>
      </c>
    </row>
    <row r="25" ht="14.25" customHeight="1" spans="1:9">
      <c r="A25" s="6" t="s">
        <v>285</v>
      </c>
      <c r="B25" s="7" t="s">
        <v>191</v>
      </c>
      <c r="C25" s="7" t="s">
        <v>271</v>
      </c>
      <c r="D25" s="3">
        <v>1980</v>
      </c>
      <c r="E25" t="str">
        <f>VLOOKUP(A25,HOP!A:L,12,0)</f>
        <v>1980.00</v>
      </c>
      <c r="F25" t="str">
        <f>VLOOKUP(A25,HOP!A:C,3,0)</f>
        <v>3464038</v>
      </c>
      <c r="G25">
        <f t="shared" si="0"/>
        <v>0</v>
      </c>
      <c r="H25" t="str">
        <f t="shared" si="1"/>
        <v>，3464038</v>
      </c>
      <c r="I25" t="str">
        <f>VLOOKUP(A25,HOP!A:U,21,0)</f>
        <v>直采</v>
      </c>
    </row>
    <row r="26" ht="14.25" customHeight="1" spans="1:9">
      <c r="A26" s="6" t="s">
        <v>291</v>
      </c>
      <c r="B26" s="7" t="s">
        <v>242</v>
      </c>
      <c r="C26" s="7" t="s">
        <v>271</v>
      </c>
      <c r="D26" s="3">
        <v>1398.41</v>
      </c>
      <c r="E26" t="str">
        <f>VLOOKUP(A26,HOP!A:L,12,0)</f>
        <v>1398.41</v>
      </c>
      <c r="F26" t="str">
        <f>VLOOKUP(A26,HOP!A:C,3,0)</f>
        <v>3537626</v>
      </c>
      <c r="G26">
        <f t="shared" si="0"/>
        <v>0</v>
      </c>
      <c r="H26" t="str">
        <f t="shared" si="1"/>
        <v>，3537626</v>
      </c>
      <c r="I26" t="str">
        <f>VLOOKUP(A26,HOP!A:U,21,0)</f>
        <v>直连</v>
      </c>
    </row>
    <row r="27" ht="14.25" hidden="1" customHeight="1" spans="1:9">
      <c r="A27" s="6" t="s">
        <v>298</v>
      </c>
      <c r="B27" s="7" t="s">
        <v>304</v>
      </c>
      <c r="C27" s="7" t="s">
        <v>305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6" t="s">
        <v>308</v>
      </c>
      <c r="B28" s="7" t="s">
        <v>313</v>
      </c>
      <c r="C28" s="7" t="s">
        <v>314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6" t="s">
        <v>318</v>
      </c>
      <c r="B29" s="7" t="s">
        <v>313</v>
      </c>
      <c r="C29" s="7" t="s">
        <v>314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customHeight="1" spans="1:9">
      <c r="A30" s="6" t="s">
        <v>322</v>
      </c>
      <c r="B30" s="7" t="s">
        <v>191</v>
      </c>
      <c r="C30" s="7" t="s">
        <v>327</v>
      </c>
      <c r="D30" s="3">
        <v>5314</v>
      </c>
      <c r="E30" t="str">
        <f>VLOOKUP(A30,HOP!A:L,12,0)</f>
        <v>5314.00</v>
      </c>
      <c r="F30" t="str">
        <f>VLOOKUP(A30,HOP!A:C,3,0)</f>
        <v>3449613</v>
      </c>
      <c r="G30">
        <f t="shared" si="0"/>
        <v>0</v>
      </c>
      <c r="H30" t="str">
        <f t="shared" si="1"/>
        <v>，3449613</v>
      </c>
      <c r="I30" t="str">
        <f>VLOOKUP(A30,HOP!A:U,21,0)</f>
        <v>直采</v>
      </c>
    </row>
    <row r="31" ht="14.25" customHeight="1" spans="1:9">
      <c r="A31" s="6" t="s">
        <v>332</v>
      </c>
      <c r="B31" s="7" t="s">
        <v>242</v>
      </c>
      <c r="C31" s="7" t="s">
        <v>327</v>
      </c>
      <c r="D31" s="3">
        <v>2017.98</v>
      </c>
      <c r="E31" t="str">
        <f>VLOOKUP(A31,HOP!A:L,12,0)</f>
        <v>2017.98</v>
      </c>
      <c r="F31" t="str">
        <f>VLOOKUP(A31,HOP!A:C,3,0)</f>
        <v>3510065</v>
      </c>
      <c r="G31">
        <f t="shared" si="0"/>
        <v>0</v>
      </c>
      <c r="H31" t="str">
        <f t="shared" si="1"/>
        <v>，3510065</v>
      </c>
      <c r="I31" t="str">
        <f>VLOOKUP(A31,HOP!A:U,21,0)</f>
        <v>直连</v>
      </c>
    </row>
    <row r="33" spans="4:4">
      <c r="D33" s="3">
        <f>SUM(D2:D32)</f>
        <v>67568.48</v>
      </c>
    </row>
    <row r="36" ht="14.25" spans="4:4">
      <c r="D36" s="8" t="s">
        <v>23</v>
      </c>
    </row>
    <row r="39" spans="1:3">
      <c r="A39" t="s">
        <v>352</v>
      </c>
      <c r="C39">
        <v>46035.22</v>
      </c>
    </row>
    <row r="40" spans="1:3">
      <c r="A40" t="s">
        <v>353</v>
      </c>
      <c r="C40">
        <v>21533.26</v>
      </c>
    </row>
    <row r="41" spans="1:3">
      <c r="A41" s="5" t="s">
        <v>354</v>
      </c>
      <c r="C41">
        <f>SUBTOTAL(9,C39:C40)</f>
        <v>67568.48</v>
      </c>
    </row>
  </sheetData>
  <autoFilter ref="A1:I31">
    <filterColumn colId="3">
      <filters>
        <filter val="1,228.00"/>
        <filter val="5,314.00"/>
        <filter val="1,464.00"/>
        <filter val="1,920.00"/>
        <filter val="1,980.00"/>
        <filter val="1,398.41"/>
        <filter val="1,097.05"/>
        <filter val="2,017.98"/>
        <filter val="4,386.00"/>
        <filter val="8,604.00"/>
        <filter val="2,061.22"/>
        <filter val="882.65"/>
        <filter val="1,081.35"/>
        <filter val="1,867.35"/>
        <filter val="3,290.00"/>
        <filter val="7,366.00"/>
        <filter val="3,602.00"/>
        <filter val="1,788.20"/>
        <filter val="3,870.00"/>
        <filter val="1,758.68"/>
        <filter val="742.00"/>
        <filter val="990.00"/>
        <filter val="2,260.00"/>
        <filter val="2,802.00"/>
        <filter val="701.81"/>
        <filter val="1,307.5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355</v>
      </c>
      <c r="B1" s="2" t="s">
        <v>356</v>
      </c>
      <c r="C1" s="2" t="s">
        <v>357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358</v>
      </c>
      <c r="I1" s="2" t="s">
        <v>359</v>
      </c>
      <c r="J1" s="2" t="s">
        <v>360</v>
      </c>
      <c r="K1" s="2" t="s">
        <v>361</v>
      </c>
      <c r="L1" s="2" t="s">
        <v>362</v>
      </c>
      <c r="M1" s="2" t="s">
        <v>363</v>
      </c>
      <c r="N1" s="2" t="s">
        <v>364</v>
      </c>
      <c r="O1" s="2" t="s">
        <v>365</v>
      </c>
      <c r="P1" s="2" t="s">
        <v>366</v>
      </c>
      <c r="Q1" s="2" t="s">
        <v>367</v>
      </c>
      <c r="R1" s="2" t="s">
        <v>368</v>
      </c>
      <c r="S1" s="2" t="s">
        <v>369</v>
      </c>
      <c r="T1" s="2" t="s">
        <v>370</v>
      </c>
      <c r="U1" s="2" t="s">
        <v>371</v>
      </c>
      <c r="V1" s="2" t="s">
        <v>372</v>
      </c>
    </row>
    <row r="2" s="1" customFormat="1" spans="1:22">
      <c r="A2" s="1" t="s">
        <v>196</v>
      </c>
      <c r="B2" s="1" t="s">
        <v>112</v>
      </c>
      <c r="C2" s="1" t="s">
        <v>197</v>
      </c>
      <c r="D2" s="1" t="s">
        <v>373</v>
      </c>
      <c r="E2" s="1" t="s">
        <v>374</v>
      </c>
      <c r="F2" s="1" t="s">
        <v>152</v>
      </c>
      <c r="G2" s="1" t="s">
        <v>191</v>
      </c>
      <c r="H2" s="1" t="s">
        <v>375</v>
      </c>
      <c r="I2" s="1" t="s">
        <v>376</v>
      </c>
      <c r="J2" s="1" t="s">
        <v>377</v>
      </c>
      <c r="K2" s="1" t="s">
        <v>376</v>
      </c>
      <c r="L2" s="1" t="s">
        <v>376</v>
      </c>
      <c r="M2" s="1" t="s">
        <v>378</v>
      </c>
      <c r="N2" s="1" t="s">
        <v>378</v>
      </c>
      <c r="O2" s="1" t="s">
        <v>379</v>
      </c>
      <c r="P2" s="1" t="s">
        <v>380</v>
      </c>
      <c r="Q2" s="1" t="s">
        <v>381</v>
      </c>
      <c r="R2" s="1" t="s">
        <v>382</v>
      </c>
      <c r="S2" s="1" t="s">
        <v>73</v>
      </c>
      <c r="T2" s="1" t="s">
        <v>383</v>
      </c>
      <c r="U2" s="1" t="s">
        <v>384</v>
      </c>
      <c r="V2" s="1" t="s">
        <v>385</v>
      </c>
    </row>
    <row r="3" s="1" customFormat="1" spans="1:22">
      <c r="A3" s="1" t="s">
        <v>176</v>
      </c>
      <c r="B3" s="1" t="s">
        <v>80</v>
      </c>
      <c r="C3" s="1" t="s">
        <v>177</v>
      </c>
      <c r="D3" s="1" t="s">
        <v>386</v>
      </c>
      <c r="E3" s="1" t="s">
        <v>387</v>
      </c>
      <c r="F3" s="1" t="s">
        <v>81</v>
      </c>
      <c r="G3" s="1" t="s">
        <v>152</v>
      </c>
      <c r="H3" s="1" t="s">
        <v>375</v>
      </c>
      <c r="I3" s="1" t="s">
        <v>388</v>
      </c>
      <c r="J3" s="1" t="s">
        <v>377</v>
      </c>
      <c r="K3" s="1" t="s">
        <v>388</v>
      </c>
      <c r="L3" s="1" t="s">
        <v>388</v>
      </c>
      <c r="M3" s="1" t="s">
        <v>378</v>
      </c>
      <c r="N3" s="1" t="s">
        <v>378</v>
      </c>
      <c r="O3" s="1" t="s">
        <v>379</v>
      </c>
      <c r="P3" s="1" t="s">
        <v>380</v>
      </c>
      <c r="Q3" s="1" t="s">
        <v>381</v>
      </c>
      <c r="R3" s="1" t="s">
        <v>389</v>
      </c>
      <c r="S3" s="1" t="s">
        <v>73</v>
      </c>
      <c r="T3" s="1" t="s">
        <v>383</v>
      </c>
      <c r="U3" s="1" t="s">
        <v>384</v>
      </c>
      <c r="V3" s="1" t="s">
        <v>385</v>
      </c>
    </row>
    <row r="4" s="1" customFormat="1" spans="1:22">
      <c r="A4" s="1" t="s">
        <v>167</v>
      </c>
      <c r="B4" s="1" t="s">
        <v>80</v>
      </c>
      <c r="C4" s="1" t="s">
        <v>168</v>
      </c>
      <c r="D4" s="1" t="s">
        <v>170</v>
      </c>
      <c r="E4" s="1" t="s">
        <v>390</v>
      </c>
      <c r="F4" s="1" t="s">
        <v>102</v>
      </c>
      <c r="G4" s="1" t="s">
        <v>152</v>
      </c>
      <c r="H4" s="1" t="s">
        <v>375</v>
      </c>
      <c r="I4" s="1" t="s">
        <v>391</v>
      </c>
      <c r="J4" s="1" t="s">
        <v>377</v>
      </c>
      <c r="K4" s="1" t="s">
        <v>391</v>
      </c>
      <c r="L4" s="1" t="s">
        <v>391</v>
      </c>
      <c r="M4" s="1" t="s">
        <v>378</v>
      </c>
      <c r="N4" s="1" t="s">
        <v>378</v>
      </c>
      <c r="O4" s="1" t="s">
        <v>379</v>
      </c>
      <c r="P4" s="1" t="s">
        <v>380</v>
      </c>
      <c r="Q4" s="1" t="s">
        <v>381</v>
      </c>
      <c r="R4" s="1" t="s">
        <v>392</v>
      </c>
      <c r="S4" s="1" t="s">
        <v>73</v>
      </c>
      <c r="T4" s="1" t="s">
        <v>383</v>
      </c>
      <c r="U4" s="1" t="s">
        <v>384</v>
      </c>
      <c r="V4" s="1" t="s">
        <v>385</v>
      </c>
    </row>
    <row r="5" s="1" customFormat="1" spans="1:22">
      <c r="A5" s="1" t="s">
        <v>256</v>
      </c>
      <c r="B5" s="1" t="s">
        <v>261</v>
      </c>
      <c r="C5" s="1" t="s">
        <v>257</v>
      </c>
      <c r="D5" s="1" t="s">
        <v>259</v>
      </c>
      <c r="E5" s="1" t="s">
        <v>393</v>
      </c>
      <c r="F5" s="1" t="s">
        <v>81</v>
      </c>
      <c r="G5" s="1" t="s">
        <v>242</v>
      </c>
      <c r="H5" s="1" t="s">
        <v>375</v>
      </c>
      <c r="I5" s="1" t="s">
        <v>394</v>
      </c>
      <c r="J5" s="1" t="s">
        <v>377</v>
      </c>
      <c r="K5" s="1" t="s">
        <v>394</v>
      </c>
      <c r="L5" s="1" t="s">
        <v>394</v>
      </c>
      <c r="M5" s="1" t="s">
        <v>378</v>
      </c>
      <c r="N5" s="1" t="s">
        <v>378</v>
      </c>
      <c r="O5" s="1" t="s">
        <v>379</v>
      </c>
      <c r="P5" s="1" t="s">
        <v>380</v>
      </c>
      <c r="Q5" s="1" t="s">
        <v>381</v>
      </c>
      <c r="R5" s="1" t="s">
        <v>395</v>
      </c>
      <c r="S5" s="1" t="s">
        <v>73</v>
      </c>
      <c r="T5" s="1" t="s">
        <v>383</v>
      </c>
      <c r="U5" s="1" t="s">
        <v>396</v>
      </c>
      <c r="V5" s="1" t="s">
        <v>397</v>
      </c>
    </row>
    <row r="6" s="1" customFormat="1" spans="1:22">
      <c r="A6" s="1" t="s">
        <v>217</v>
      </c>
      <c r="B6" s="1" t="s">
        <v>220</v>
      </c>
      <c r="C6" s="1" t="s">
        <v>218</v>
      </c>
      <c r="D6" s="1" t="s">
        <v>140</v>
      </c>
      <c r="E6" s="1" t="s">
        <v>398</v>
      </c>
      <c r="F6" s="1" t="s">
        <v>152</v>
      </c>
      <c r="G6" s="1" t="s">
        <v>191</v>
      </c>
      <c r="H6" s="1" t="s">
        <v>375</v>
      </c>
      <c r="I6" s="1" t="s">
        <v>399</v>
      </c>
      <c r="J6" s="1" t="s">
        <v>377</v>
      </c>
      <c r="K6" s="1" t="s">
        <v>399</v>
      </c>
      <c r="L6" s="1" t="s">
        <v>399</v>
      </c>
      <c r="M6" s="1" t="s">
        <v>378</v>
      </c>
      <c r="N6" s="1" t="s">
        <v>378</v>
      </c>
      <c r="O6" s="1" t="s">
        <v>379</v>
      </c>
      <c r="P6" s="1" t="s">
        <v>380</v>
      </c>
      <c r="Q6" s="1" t="s">
        <v>381</v>
      </c>
      <c r="R6" s="1" t="s">
        <v>400</v>
      </c>
      <c r="S6" s="1" t="s">
        <v>73</v>
      </c>
      <c r="T6" s="1" t="s">
        <v>383</v>
      </c>
      <c r="U6" s="1" t="s">
        <v>384</v>
      </c>
      <c r="V6" s="1" t="s">
        <v>397</v>
      </c>
    </row>
    <row r="7" s="1" customFormat="1" spans="1:22">
      <c r="A7" s="1" t="s">
        <v>233</v>
      </c>
      <c r="B7" s="1" t="s">
        <v>229</v>
      </c>
      <c r="C7" s="1" t="s">
        <v>234</v>
      </c>
      <c r="D7" s="1" t="s">
        <v>227</v>
      </c>
      <c r="E7" s="1" t="s">
        <v>401</v>
      </c>
      <c r="F7" s="1" t="s">
        <v>112</v>
      </c>
      <c r="G7" s="1" t="s">
        <v>191</v>
      </c>
      <c r="H7" s="1" t="s">
        <v>375</v>
      </c>
      <c r="I7" s="1" t="s">
        <v>402</v>
      </c>
      <c r="J7" s="1" t="s">
        <v>377</v>
      </c>
      <c r="K7" s="1" t="s">
        <v>402</v>
      </c>
      <c r="L7" s="1" t="s">
        <v>402</v>
      </c>
      <c r="M7" s="1" t="s">
        <v>378</v>
      </c>
      <c r="N7" s="1" t="s">
        <v>378</v>
      </c>
      <c r="O7" s="1" t="s">
        <v>379</v>
      </c>
      <c r="P7" s="1" t="s">
        <v>380</v>
      </c>
      <c r="Q7" s="1" t="s">
        <v>381</v>
      </c>
      <c r="R7" s="1" t="s">
        <v>403</v>
      </c>
      <c r="S7" s="1" t="s">
        <v>73</v>
      </c>
      <c r="T7" s="1" t="s">
        <v>383</v>
      </c>
      <c r="U7" s="1" t="s">
        <v>396</v>
      </c>
      <c r="V7" s="1" t="s">
        <v>404</v>
      </c>
    </row>
    <row r="8" s="1" customFormat="1" spans="1:22">
      <c r="A8" s="1" t="s">
        <v>224</v>
      </c>
      <c r="B8" s="1" t="s">
        <v>229</v>
      </c>
      <c r="C8" s="1" t="s">
        <v>225</v>
      </c>
      <c r="D8" s="1" t="s">
        <v>227</v>
      </c>
      <c r="E8" s="1" t="s">
        <v>405</v>
      </c>
      <c r="F8" s="1" t="s">
        <v>112</v>
      </c>
      <c r="G8" s="1" t="s">
        <v>191</v>
      </c>
      <c r="H8" s="1" t="s">
        <v>375</v>
      </c>
      <c r="I8" s="1" t="s">
        <v>402</v>
      </c>
      <c r="J8" s="1" t="s">
        <v>377</v>
      </c>
      <c r="K8" s="1" t="s">
        <v>402</v>
      </c>
      <c r="L8" s="1" t="s">
        <v>402</v>
      </c>
      <c r="M8" s="1" t="s">
        <v>378</v>
      </c>
      <c r="N8" s="1" t="s">
        <v>378</v>
      </c>
      <c r="O8" s="1" t="s">
        <v>379</v>
      </c>
      <c r="P8" s="1" t="s">
        <v>380</v>
      </c>
      <c r="Q8" s="1" t="s">
        <v>381</v>
      </c>
      <c r="R8" s="1" t="s">
        <v>406</v>
      </c>
      <c r="S8" s="1" t="s">
        <v>73</v>
      </c>
      <c r="T8" s="1" t="s">
        <v>383</v>
      </c>
      <c r="U8" s="1" t="s">
        <v>396</v>
      </c>
      <c r="V8" s="1" t="s">
        <v>404</v>
      </c>
    </row>
    <row r="9" s="1" customFormat="1" spans="1:22">
      <c r="A9" s="1" t="s">
        <v>291</v>
      </c>
      <c r="B9" s="1" t="s">
        <v>294</v>
      </c>
      <c r="C9" s="1" t="s">
        <v>292</v>
      </c>
      <c r="D9" s="1" t="s">
        <v>268</v>
      </c>
      <c r="E9" s="1" t="s">
        <v>407</v>
      </c>
      <c r="F9" s="1" t="s">
        <v>242</v>
      </c>
      <c r="G9" s="1" t="s">
        <v>271</v>
      </c>
      <c r="H9" s="1" t="s">
        <v>375</v>
      </c>
      <c r="I9" s="1" t="s">
        <v>408</v>
      </c>
      <c r="J9" s="1" t="s">
        <v>377</v>
      </c>
      <c r="K9" s="1" t="s">
        <v>408</v>
      </c>
      <c r="L9" s="1" t="s">
        <v>408</v>
      </c>
      <c r="M9" s="1" t="s">
        <v>378</v>
      </c>
      <c r="N9" s="1" t="s">
        <v>378</v>
      </c>
      <c r="O9" s="1" t="s">
        <v>379</v>
      </c>
      <c r="P9" s="1" t="s">
        <v>380</v>
      </c>
      <c r="Q9" s="1" t="s">
        <v>381</v>
      </c>
      <c r="R9" s="1" t="s">
        <v>409</v>
      </c>
      <c r="S9" s="1" t="s">
        <v>73</v>
      </c>
      <c r="T9" s="1" t="s">
        <v>383</v>
      </c>
      <c r="U9" s="1" t="s">
        <v>396</v>
      </c>
      <c r="V9" s="1" t="s">
        <v>397</v>
      </c>
    </row>
    <row r="10" s="1" customFormat="1" spans="1:22">
      <c r="A10" s="1" t="s">
        <v>137</v>
      </c>
      <c r="B10" s="1" t="s">
        <v>111</v>
      </c>
      <c r="C10" s="1" t="s">
        <v>138</v>
      </c>
      <c r="D10" s="1" t="s">
        <v>140</v>
      </c>
      <c r="E10" s="1" t="s">
        <v>410</v>
      </c>
      <c r="F10" s="1" t="s">
        <v>102</v>
      </c>
      <c r="G10" s="1" t="s">
        <v>112</v>
      </c>
      <c r="H10" s="1" t="s">
        <v>375</v>
      </c>
      <c r="I10" s="1" t="s">
        <v>411</v>
      </c>
      <c r="J10" s="1" t="s">
        <v>377</v>
      </c>
      <c r="K10" s="1" t="s">
        <v>411</v>
      </c>
      <c r="L10" s="1" t="s">
        <v>411</v>
      </c>
      <c r="M10" s="1" t="s">
        <v>378</v>
      </c>
      <c r="N10" s="1" t="s">
        <v>378</v>
      </c>
      <c r="O10" s="1" t="s">
        <v>379</v>
      </c>
      <c r="P10" s="1" t="s">
        <v>380</v>
      </c>
      <c r="Q10" s="1" t="s">
        <v>381</v>
      </c>
      <c r="R10" s="1" t="s">
        <v>412</v>
      </c>
      <c r="S10" s="1" t="s">
        <v>73</v>
      </c>
      <c r="T10" s="1" t="s">
        <v>383</v>
      </c>
      <c r="U10" s="1" t="s">
        <v>384</v>
      </c>
      <c r="V10" s="1" t="s">
        <v>397</v>
      </c>
    </row>
    <row r="11" s="1" customFormat="1" spans="1:22">
      <c r="A11" s="1" t="s">
        <v>211</v>
      </c>
      <c r="B11" s="1" t="s">
        <v>111</v>
      </c>
      <c r="C11" s="1" t="s">
        <v>212</v>
      </c>
      <c r="D11" s="1" t="s">
        <v>140</v>
      </c>
      <c r="E11" s="1" t="s">
        <v>413</v>
      </c>
      <c r="F11" s="1" t="s">
        <v>112</v>
      </c>
      <c r="G11" s="1" t="s">
        <v>191</v>
      </c>
      <c r="H11" s="1" t="s">
        <v>375</v>
      </c>
      <c r="I11" s="1" t="s">
        <v>414</v>
      </c>
      <c r="J11" s="1" t="s">
        <v>377</v>
      </c>
      <c r="K11" s="1" t="s">
        <v>414</v>
      </c>
      <c r="L11" s="1" t="s">
        <v>414</v>
      </c>
      <c r="M11" s="1" t="s">
        <v>378</v>
      </c>
      <c r="N11" s="1" t="s">
        <v>378</v>
      </c>
      <c r="O11" s="1" t="s">
        <v>379</v>
      </c>
      <c r="P11" s="1" t="s">
        <v>380</v>
      </c>
      <c r="Q11" s="1" t="s">
        <v>381</v>
      </c>
      <c r="R11" s="1" t="s">
        <v>415</v>
      </c>
      <c r="S11" s="1" t="s">
        <v>73</v>
      </c>
      <c r="T11" s="1" t="s">
        <v>383</v>
      </c>
      <c r="U11" s="1" t="s">
        <v>384</v>
      </c>
      <c r="V11" s="1" t="s">
        <v>397</v>
      </c>
    </row>
    <row r="12" s="1" customFormat="1" spans="1:22">
      <c r="A12" s="1" t="s">
        <v>106</v>
      </c>
      <c r="B12" s="1" t="s">
        <v>111</v>
      </c>
      <c r="C12" s="1" t="s">
        <v>107</v>
      </c>
      <c r="D12" s="1" t="s">
        <v>109</v>
      </c>
      <c r="E12" s="1" t="s">
        <v>416</v>
      </c>
      <c r="F12" s="1" t="s">
        <v>81</v>
      </c>
      <c r="G12" s="1" t="s">
        <v>112</v>
      </c>
      <c r="H12" s="1" t="s">
        <v>375</v>
      </c>
      <c r="I12" s="1" t="s">
        <v>417</v>
      </c>
      <c r="J12" s="1" t="s">
        <v>377</v>
      </c>
      <c r="K12" s="1" t="s">
        <v>417</v>
      </c>
      <c r="L12" s="1" t="s">
        <v>417</v>
      </c>
      <c r="M12" s="1" t="s">
        <v>378</v>
      </c>
      <c r="N12" s="1" t="s">
        <v>378</v>
      </c>
      <c r="O12" s="1" t="s">
        <v>379</v>
      </c>
      <c r="P12" s="1" t="s">
        <v>380</v>
      </c>
      <c r="Q12" s="1" t="s">
        <v>381</v>
      </c>
      <c r="R12" s="1" t="s">
        <v>418</v>
      </c>
      <c r="S12" s="1" t="s">
        <v>73</v>
      </c>
      <c r="T12" s="1" t="s">
        <v>383</v>
      </c>
      <c r="U12" s="1" t="s">
        <v>396</v>
      </c>
      <c r="V12" s="1" t="s">
        <v>397</v>
      </c>
    </row>
    <row r="13" s="1" customFormat="1" spans="1:22">
      <c r="A13" s="1" t="s">
        <v>146</v>
      </c>
      <c r="B13" s="1" t="s">
        <v>151</v>
      </c>
      <c r="C13" s="1" t="s">
        <v>147</v>
      </c>
      <c r="D13" s="1" t="s">
        <v>419</v>
      </c>
      <c r="E13" s="1" t="s">
        <v>420</v>
      </c>
      <c r="F13" s="1" t="s">
        <v>81</v>
      </c>
      <c r="G13" s="1" t="s">
        <v>152</v>
      </c>
      <c r="H13" s="1" t="s">
        <v>375</v>
      </c>
      <c r="I13" s="1" t="s">
        <v>421</v>
      </c>
      <c r="J13" s="1" t="s">
        <v>377</v>
      </c>
      <c r="K13" s="1" t="s">
        <v>421</v>
      </c>
      <c r="L13" s="1" t="s">
        <v>421</v>
      </c>
      <c r="M13" s="1" t="s">
        <v>378</v>
      </c>
      <c r="N13" s="1" t="s">
        <v>378</v>
      </c>
      <c r="O13" s="1" t="s">
        <v>379</v>
      </c>
      <c r="P13" s="1" t="s">
        <v>380</v>
      </c>
      <c r="Q13" s="1" t="s">
        <v>381</v>
      </c>
      <c r="R13" s="1" t="s">
        <v>422</v>
      </c>
      <c r="S13" s="1" t="s">
        <v>73</v>
      </c>
      <c r="T13" s="1" t="s">
        <v>383</v>
      </c>
      <c r="U13" s="1" t="s">
        <v>396</v>
      </c>
      <c r="V13" s="1" t="s">
        <v>423</v>
      </c>
    </row>
    <row r="14" s="1" customFormat="1" spans="1:22">
      <c r="A14" s="1" t="s">
        <v>157</v>
      </c>
      <c r="B14" s="1" t="s">
        <v>162</v>
      </c>
      <c r="C14" s="1" t="s">
        <v>158</v>
      </c>
      <c r="D14" s="1" t="s">
        <v>424</v>
      </c>
      <c r="E14" s="1" t="s">
        <v>425</v>
      </c>
      <c r="F14" s="1" t="s">
        <v>81</v>
      </c>
      <c r="G14" s="1" t="s">
        <v>152</v>
      </c>
      <c r="H14" s="1" t="s">
        <v>375</v>
      </c>
      <c r="I14" s="1" t="s">
        <v>426</v>
      </c>
      <c r="J14" s="1" t="s">
        <v>377</v>
      </c>
      <c r="K14" s="1" t="s">
        <v>426</v>
      </c>
      <c r="L14" s="1" t="s">
        <v>426</v>
      </c>
      <c r="M14" s="1" t="s">
        <v>378</v>
      </c>
      <c r="N14" s="1" t="s">
        <v>378</v>
      </c>
      <c r="O14" s="1" t="s">
        <v>379</v>
      </c>
      <c r="P14" s="1" t="s">
        <v>380</v>
      </c>
      <c r="Q14" s="1" t="s">
        <v>381</v>
      </c>
      <c r="R14" s="1" t="s">
        <v>427</v>
      </c>
      <c r="S14" s="1" t="s">
        <v>73</v>
      </c>
      <c r="T14" s="1" t="s">
        <v>383</v>
      </c>
      <c r="U14" s="1" t="s">
        <v>384</v>
      </c>
      <c r="V14" s="1" t="s">
        <v>385</v>
      </c>
    </row>
    <row r="15" s="1" customFormat="1" spans="1:22">
      <c r="A15" s="1" t="s">
        <v>428</v>
      </c>
      <c r="B15" s="1" t="s">
        <v>429</v>
      </c>
      <c r="C15" s="1" t="s">
        <v>430</v>
      </c>
      <c r="D15" s="1" t="s">
        <v>424</v>
      </c>
      <c r="E15" s="1" t="s">
        <v>431</v>
      </c>
      <c r="F15" s="1" t="s">
        <v>191</v>
      </c>
      <c r="G15" s="1" t="s">
        <v>271</v>
      </c>
      <c r="H15" s="1" t="s">
        <v>375</v>
      </c>
      <c r="I15" s="1" t="s">
        <v>432</v>
      </c>
      <c r="J15" s="1" t="s">
        <v>377</v>
      </c>
      <c r="K15" s="1" t="s">
        <v>432</v>
      </c>
      <c r="L15" s="1" t="s">
        <v>432</v>
      </c>
      <c r="M15" s="1" t="s">
        <v>378</v>
      </c>
      <c r="N15" s="1" t="s">
        <v>378</v>
      </c>
      <c r="O15" s="1" t="s">
        <v>379</v>
      </c>
      <c r="P15" s="1" t="s">
        <v>380</v>
      </c>
      <c r="Q15" s="1" t="s">
        <v>381</v>
      </c>
      <c r="R15" s="1" t="s">
        <v>433</v>
      </c>
      <c r="S15" s="1" t="s">
        <v>73</v>
      </c>
      <c r="T15" s="1" t="s">
        <v>383</v>
      </c>
      <c r="U15" s="1" t="s">
        <v>384</v>
      </c>
      <c r="V15" s="1" t="s">
        <v>385</v>
      </c>
    </row>
    <row r="16" s="1" customFormat="1" spans="1:22">
      <c r="A16" s="1" t="s">
        <v>204</v>
      </c>
      <c r="B16" s="1" t="s">
        <v>207</v>
      </c>
      <c r="C16" s="1" t="s">
        <v>205</v>
      </c>
      <c r="D16" s="1" t="s">
        <v>140</v>
      </c>
      <c r="E16" s="1" t="s">
        <v>434</v>
      </c>
      <c r="F16" s="1" t="s">
        <v>112</v>
      </c>
      <c r="G16" s="1" t="s">
        <v>191</v>
      </c>
      <c r="H16" s="1" t="s">
        <v>375</v>
      </c>
      <c r="I16" s="1" t="s">
        <v>435</v>
      </c>
      <c r="J16" s="1" t="s">
        <v>377</v>
      </c>
      <c r="K16" s="1" t="s">
        <v>435</v>
      </c>
      <c r="L16" s="1" t="s">
        <v>435</v>
      </c>
      <c r="M16" s="1" t="s">
        <v>378</v>
      </c>
      <c r="N16" s="1" t="s">
        <v>378</v>
      </c>
      <c r="O16" s="1" t="s">
        <v>379</v>
      </c>
      <c r="P16" s="1" t="s">
        <v>380</v>
      </c>
      <c r="Q16" s="1" t="s">
        <v>381</v>
      </c>
      <c r="R16" s="1" t="s">
        <v>436</v>
      </c>
      <c r="S16" s="1" t="s">
        <v>73</v>
      </c>
      <c r="T16" s="1" t="s">
        <v>383</v>
      </c>
      <c r="U16" s="1" t="s">
        <v>384</v>
      </c>
      <c r="V16" s="1" t="s">
        <v>397</v>
      </c>
    </row>
    <row r="17" s="1" customFormat="1" spans="1:22">
      <c r="A17" s="1" t="s">
        <v>185</v>
      </c>
      <c r="B17" s="1" t="s">
        <v>190</v>
      </c>
      <c r="C17" s="1" t="s">
        <v>186</v>
      </c>
      <c r="D17" s="1" t="s">
        <v>188</v>
      </c>
      <c r="E17" s="1" t="s">
        <v>437</v>
      </c>
      <c r="F17" s="1" t="s">
        <v>152</v>
      </c>
      <c r="G17" s="1" t="s">
        <v>191</v>
      </c>
      <c r="H17" s="1" t="s">
        <v>375</v>
      </c>
      <c r="I17" s="1" t="s">
        <v>438</v>
      </c>
      <c r="J17" s="1" t="s">
        <v>377</v>
      </c>
      <c r="K17" s="1" t="s">
        <v>438</v>
      </c>
      <c r="L17" s="1" t="s">
        <v>438</v>
      </c>
      <c r="M17" s="1" t="s">
        <v>378</v>
      </c>
      <c r="N17" s="1" t="s">
        <v>378</v>
      </c>
      <c r="O17" s="1" t="s">
        <v>379</v>
      </c>
      <c r="P17" s="1" t="s">
        <v>380</v>
      </c>
      <c r="Q17" s="1" t="s">
        <v>381</v>
      </c>
      <c r="R17" s="1" t="s">
        <v>439</v>
      </c>
      <c r="S17" s="1" t="s">
        <v>73</v>
      </c>
      <c r="T17" s="1" t="s">
        <v>383</v>
      </c>
      <c r="U17" s="1" t="s">
        <v>384</v>
      </c>
      <c r="V17" s="1" t="s">
        <v>385</v>
      </c>
    </row>
    <row r="18" s="1" customFormat="1" spans="1:22">
      <c r="A18" s="1" t="s">
        <v>285</v>
      </c>
      <c r="B18" s="1" t="s">
        <v>280</v>
      </c>
      <c r="C18" s="1" t="s">
        <v>286</v>
      </c>
      <c r="D18" s="1" t="s">
        <v>440</v>
      </c>
      <c r="E18" s="1" t="s">
        <v>441</v>
      </c>
      <c r="F18" s="1" t="s">
        <v>191</v>
      </c>
      <c r="G18" s="1" t="s">
        <v>271</v>
      </c>
      <c r="H18" s="1" t="s">
        <v>375</v>
      </c>
      <c r="I18" s="1" t="s">
        <v>442</v>
      </c>
      <c r="J18" s="1" t="s">
        <v>377</v>
      </c>
      <c r="K18" s="1" t="s">
        <v>442</v>
      </c>
      <c r="L18" s="1" t="s">
        <v>442</v>
      </c>
      <c r="M18" s="1" t="s">
        <v>378</v>
      </c>
      <c r="N18" s="1" t="s">
        <v>378</v>
      </c>
      <c r="O18" s="1" t="s">
        <v>379</v>
      </c>
      <c r="P18" s="1" t="s">
        <v>380</v>
      </c>
      <c r="Q18" s="1" t="s">
        <v>381</v>
      </c>
      <c r="R18" s="1" t="s">
        <v>443</v>
      </c>
      <c r="S18" s="1" t="s">
        <v>73</v>
      </c>
      <c r="T18" s="1" t="s">
        <v>383</v>
      </c>
      <c r="U18" s="1" t="s">
        <v>384</v>
      </c>
      <c r="V18" s="1" t="s">
        <v>385</v>
      </c>
    </row>
    <row r="19" s="1" customFormat="1" spans="1:22">
      <c r="A19" s="1" t="s">
        <v>275</v>
      </c>
      <c r="B19" s="1" t="s">
        <v>280</v>
      </c>
      <c r="C19" s="1" t="s">
        <v>276</v>
      </c>
      <c r="D19" s="1" t="s">
        <v>440</v>
      </c>
      <c r="E19" s="1" t="s">
        <v>444</v>
      </c>
      <c r="F19" s="1" t="s">
        <v>191</v>
      </c>
      <c r="G19" s="1" t="s">
        <v>271</v>
      </c>
      <c r="H19" s="1" t="s">
        <v>375</v>
      </c>
      <c r="I19" s="1" t="s">
        <v>445</v>
      </c>
      <c r="J19" s="1" t="s">
        <v>377</v>
      </c>
      <c r="K19" s="1" t="s">
        <v>445</v>
      </c>
      <c r="L19" s="1" t="s">
        <v>445</v>
      </c>
      <c r="M19" s="1" t="s">
        <v>378</v>
      </c>
      <c r="N19" s="1" t="s">
        <v>378</v>
      </c>
      <c r="O19" s="1" t="s">
        <v>379</v>
      </c>
      <c r="P19" s="1" t="s">
        <v>380</v>
      </c>
      <c r="Q19" s="1" t="s">
        <v>381</v>
      </c>
      <c r="R19" s="1" t="s">
        <v>446</v>
      </c>
      <c r="S19" s="1" t="s">
        <v>73</v>
      </c>
      <c r="T19" s="1" t="s">
        <v>383</v>
      </c>
      <c r="U19" s="1" t="s">
        <v>384</v>
      </c>
      <c r="V19" s="1" t="s">
        <v>385</v>
      </c>
    </row>
    <row r="20" s="1" customFormat="1" spans="1:22">
      <c r="A20" s="1" t="s">
        <v>322</v>
      </c>
      <c r="B20" s="1" t="s">
        <v>132</v>
      </c>
      <c r="C20" s="1" t="s">
        <v>323</v>
      </c>
      <c r="D20" s="1" t="s">
        <v>325</v>
      </c>
      <c r="E20" s="1" t="s">
        <v>447</v>
      </c>
      <c r="F20" s="1" t="s">
        <v>191</v>
      </c>
      <c r="G20" s="1" t="s">
        <v>327</v>
      </c>
      <c r="H20" s="1" t="s">
        <v>375</v>
      </c>
      <c r="I20" s="1" t="s">
        <v>448</v>
      </c>
      <c r="J20" s="1" t="s">
        <v>377</v>
      </c>
      <c r="K20" s="1" t="s">
        <v>448</v>
      </c>
      <c r="L20" s="1" t="s">
        <v>448</v>
      </c>
      <c r="M20" s="1" t="s">
        <v>378</v>
      </c>
      <c r="N20" s="1" t="s">
        <v>378</v>
      </c>
      <c r="O20" s="1" t="s">
        <v>379</v>
      </c>
      <c r="P20" s="1" t="s">
        <v>380</v>
      </c>
      <c r="Q20" s="1" t="s">
        <v>381</v>
      </c>
      <c r="R20" s="1" t="s">
        <v>449</v>
      </c>
      <c r="S20" s="1" t="s">
        <v>73</v>
      </c>
      <c r="T20" s="1" t="s">
        <v>383</v>
      </c>
      <c r="U20" s="1" t="s">
        <v>384</v>
      </c>
      <c r="V20" s="1" t="s">
        <v>450</v>
      </c>
    </row>
    <row r="21" s="1" customFormat="1" spans="1:22">
      <c r="A21" s="1" t="s">
        <v>127</v>
      </c>
      <c r="B21" s="1" t="s">
        <v>132</v>
      </c>
      <c r="C21" s="1" t="s">
        <v>128</v>
      </c>
      <c r="D21" s="1" t="s">
        <v>451</v>
      </c>
      <c r="E21" s="1" t="s">
        <v>452</v>
      </c>
      <c r="F21" s="1" t="s">
        <v>80</v>
      </c>
      <c r="G21" s="1" t="s">
        <v>112</v>
      </c>
      <c r="H21" s="1" t="s">
        <v>375</v>
      </c>
      <c r="I21" s="1" t="s">
        <v>453</v>
      </c>
      <c r="J21" s="1" t="s">
        <v>377</v>
      </c>
      <c r="K21" s="1" t="s">
        <v>453</v>
      </c>
      <c r="L21" s="1" t="s">
        <v>453</v>
      </c>
      <c r="M21" s="1" t="s">
        <v>378</v>
      </c>
      <c r="N21" s="1" t="s">
        <v>378</v>
      </c>
      <c r="O21" s="1" t="s">
        <v>379</v>
      </c>
      <c r="P21" s="1" t="s">
        <v>380</v>
      </c>
      <c r="Q21" s="1" t="s">
        <v>381</v>
      </c>
      <c r="R21" s="1" t="s">
        <v>454</v>
      </c>
      <c r="S21" s="1" t="s">
        <v>73</v>
      </c>
      <c r="T21" s="1" t="s">
        <v>383</v>
      </c>
      <c r="U21" s="1" t="s">
        <v>384</v>
      </c>
      <c r="V21" s="1" t="s">
        <v>385</v>
      </c>
    </row>
    <row r="22" s="1" customFormat="1" spans="1:22">
      <c r="A22" s="1" t="s">
        <v>70</v>
      </c>
      <c r="B22" s="1" t="s">
        <v>79</v>
      </c>
      <c r="C22" s="1" t="s">
        <v>71</v>
      </c>
      <c r="D22" s="1" t="s">
        <v>76</v>
      </c>
      <c r="E22" s="1" t="s">
        <v>455</v>
      </c>
      <c r="F22" s="1" t="s">
        <v>80</v>
      </c>
      <c r="G22" s="1" t="s">
        <v>81</v>
      </c>
      <c r="H22" s="1" t="s">
        <v>375</v>
      </c>
      <c r="I22" s="1" t="s">
        <v>456</v>
      </c>
      <c r="J22" s="1" t="s">
        <v>377</v>
      </c>
      <c r="K22" s="1" t="s">
        <v>456</v>
      </c>
      <c r="L22" s="1" t="s">
        <v>456</v>
      </c>
      <c r="M22" s="1" t="s">
        <v>378</v>
      </c>
      <c r="N22" s="1" t="s">
        <v>378</v>
      </c>
      <c r="O22" s="1" t="s">
        <v>379</v>
      </c>
      <c r="P22" s="1" t="s">
        <v>380</v>
      </c>
      <c r="Q22" s="1" t="s">
        <v>381</v>
      </c>
      <c r="R22" s="1" t="s">
        <v>457</v>
      </c>
      <c r="S22" s="1" t="s">
        <v>73</v>
      </c>
      <c r="T22" s="1" t="s">
        <v>383</v>
      </c>
      <c r="U22" s="1" t="s">
        <v>384</v>
      </c>
      <c r="V22" s="1" t="s">
        <v>397</v>
      </c>
    </row>
    <row r="23" s="1" customFormat="1" spans="1:22">
      <c r="A23" s="1" t="s">
        <v>87</v>
      </c>
      <c r="B23" s="1" t="s">
        <v>79</v>
      </c>
      <c r="C23" s="1" t="s">
        <v>88</v>
      </c>
      <c r="D23" s="1" t="s">
        <v>458</v>
      </c>
      <c r="E23" s="1" t="s">
        <v>459</v>
      </c>
      <c r="F23" s="1" t="s">
        <v>80</v>
      </c>
      <c r="G23" s="1" t="s">
        <v>81</v>
      </c>
      <c r="H23" s="1" t="s">
        <v>375</v>
      </c>
      <c r="I23" s="1" t="s">
        <v>460</v>
      </c>
      <c r="J23" s="1" t="s">
        <v>377</v>
      </c>
      <c r="K23" s="1" t="s">
        <v>460</v>
      </c>
      <c r="L23" s="1" t="s">
        <v>460</v>
      </c>
      <c r="M23" s="1" t="s">
        <v>378</v>
      </c>
      <c r="N23" s="1" t="s">
        <v>378</v>
      </c>
      <c r="O23" s="1" t="s">
        <v>379</v>
      </c>
      <c r="P23" s="1" t="s">
        <v>380</v>
      </c>
      <c r="Q23" s="1" t="s">
        <v>381</v>
      </c>
      <c r="R23" s="1" t="s">
        <v>461</v>
      </c>
      <c r="S23" s="1" t="s">
        <v>73</v>
      </c>
      <c r="T23" s="1" t="s">
        <v>383</v>
      </c>
      <c r="U23" s="1" t="s">
        <v>384</v>
      </c>
      <c r="V23" s="1" t="s">
        <v>385</v>
      </c>
    </row>
    <row r="24" s="1" customFormat="1" spans="1:22">
      <c r="A24" s="1" t="s">
        <v>236</v>
      </c>
      <c r="B24" s="1" t="s">
        <v>241</v>
      </c>
      <c r="C24" s="1" t="s">
        <v>237</v>
      </c>
      <c r="D24" s="1" t="s">
        <v>462</v>
      </c>
      <c r="E24" s="1" t="s">
        <v>463</v>
      </c>
      <c r="F24" s="1" t="s">
        <v>152</v>
      </c>
      <c r="G24" s="1" t="s">
        <v>242</v>
      </c>
      <c r="H24" s="1" t="s">
        <v>375</v>
      </c>
      <c r="I24" s="1" t="s">
        <v>464</v>
      </c>
      <c r="J24" s="1" t="s">
        <v>377</v>
      </c>
      <c r="K24" s="1" t="s">
        <v>464</v>
      </c>
      <c r="L24" s="1" t="s">
        <v>464</v>
      </c>
      <c r="M24" s="1" t="s">
        <v>378</v>
      </c>
      <c r="N24" s="1" t="s">
        <v>378</v>
      </c>
      <c r="O24" s="1" t="s">
        <v>379</v>
      </c>
      <c r="P24" s="1" t="s">
        <v>380</v>
      </c>
      <c r="Q24" s="1" t="s">
        <v>381</v>
      </c>
      <c r="R24" s="1" t="s">
        <v>465</v>
      </c>
      <c r="S24" s="1" t="s">
        <v>73</v>
      </c>
      <c r="T24" s="1" t="s">
        <v>383</v>
      </c>
      <c r="U24" s="1" t="s">
        <v>384</v>
      </c>
      <c r="V24" s="1" t="s">
        <v>466</v>
      </c>
    </row>
    <row r="25" s="1" customFormat="1" spans="1:22">
      <c r="A25" s="1" t="s">
        <v>265</v>
      </c>
      <c r="B25" s="1" t="s">
        <v>270</v>
      </c>
      <c r="C25" s="1" t="s">
        <v>266</v>
      </c>
      <c r="D25" s="1" t="s">
        <v>268</v>
      </c>
      <c r="E25" s="1" t="s">
        <v>467</v>
      </c>
      <c r="F25" s="1" t="s">
        <v>81</v>
      </c>
      <c r="G25" s="1" t="s">
        <v>271</v>
      </c>
      <c r="H25" s="1" t="s">
        <v>375</v>
      </c>
      <c r="I25" s="1" t="s">
        <v>468</v>
      </c>
      <c r="J25" s="1" t="s">
        <v>377</v>
      </c>
      <c r="K25" s="1" t="s">
        <v>468</v>
      </c>
      <c r="L25" s="1" t="s">
        <v>468</v>
      </c>
      <c r="M25" s="1" t="s">
        <v>378</v>
      </c>
      <c r="N25" s="1" t="s">
        <v>378</v>
      </c>
      <c r="O25" s="1" t="s">
        <v>379</v>
      </c>
      <c r="P25" s="1" t="s">
        <v>380</v>
      </c>
      <c r="Q25" s="1" t="s">
        <v>381</v>
      </c>
      <c r="R25" s="1" t="s">
        <v>469</v>
      </c>
      <c r="S25" s="1" t="s">
        <v>73</v>
      </c>
      <c r="T25" s="1" t="s">
        <v>383</v>
      </c>
      <c r="U25" s="1" t="s">
        <v>396</v>
      </c>
      <c r="V25" s="1" t="s">
        <v>397</v>
      </c>
    </row>
    <row r="26" s="1" customFormat="1" spans="1:22">
      <c r="A26" s="1" t="s">
        <v>96</v>
      </c>
      <c r="B26" s="1" t="s">
        <v>101</v>
      </c>
      <c r="C26" s="1" t="s">
        <v>97</v>
      </c>
      <c r="D26" s="1" t="s">
        <v>470</v>
      </c>
      <c r="E26" s="1" t="s">
        <v>471</v>
      </c>
      <c r="F26" s="1" t="s">
        <v>102</v>
      </c>
      <c r="G26" s="1" t="s">
        <v>81</v>
      </c>
      <c r="H26" s="1" t="s">
        <v>375</v>
      </c>
      <c r="I26" s="1" t="s">
        <v>472</v>
      </c>
      <c r="J26" s="1" t="s">
        <v>377</v>
      </c>
      <c r="K26" s="1" t="s">
        <v>472</v>
      </c>
      <c r="L26" s="1" t="s">
        <v>472</v>
      </c>
      <c r="M26" s="1" t="s">
        <v>378</v>
      </c>
      <c r="N26" s="1" t="s">
        <v>378</v>
      </c>
      <c r="O26" s="1" t="s">
        <v>379</v>
      </c>
      <c r="P26" s="1" t="s">
        <v>380</v>
      </c>
      <c r="Q26" s="1" t="s">
        <v>381</v>
      </c>
      <c r="R26" s="1" t="s">
        <v>473</v>
      </c>
      <c r="S26" s="1" t="s">
        <v>73</v>
      </c>
      <c r="T26" s="1" t="s">
        <v>383</v>
      </c>
      <c r="U26" s="1" t="s">
        <v>396</v>
      </c>
      <c r="V26" s="1" t="s">
        <v>474</v>
      </c>
    </row>
    <row r="27" s="1" customFormat="1" spans="1:22">
      <c r="A27" s="1" t="s">
        <v>117</v>
      </c>
      <c r="B27" s="1" t="s">
        <v>122</v>
      </c>
      <c r="C27" s="1" t="s">
        <v>118</v>
      </c>
      <c r="D27" s="1" t="s">
        <v>120</v>
      </c>
      <c r="E27" s="1" t="s">
        <v>475</v>
      </c>
      <c r="F27" s="1" t="s">
        <v>81</v>
      </c>
      <c r="G27" s="1" t="s">
        <v>112</v>
      </c>
      <c r="H27" s="1" t="s">
        <v>375</v>
      </c>
      <c r="I27" s="1" t="s">
        <v>476</v>
      </c>
      <c r="J27" s="1" t="s">
        <v>377</v>
      </c>
      <c r="K27" s="1" t="s">
        <v>476</v>
      </c>
      <c r="L27" s="1" t="s">
        <v>476</v>
      </c>
      <c r="M27" s="1" t="s">
        <v>378</v>
      </c>
      <c r="N27" s="1" t="s">
        <v>378</v>
      </c>
      <c r="O27" s="1" t="s">
        <v>379</v>
      </c>
      <c r="P27" s="1" t="s">
        <v>380</v>
      </c>
      <c r="Q27" s="1" t="s">
        <v>381</v>
      </c>
      <c r="R27" s="1" t="s">
        <v>477</v>
      </c>
      <c r="S27" s="1" t="s">
        <v>73</v>
      </c>
      <c r="T27" s="1" t="s">
        <v>383</v>
      </c>
      <c r="U27" s="1" t="s">
        <v>396</v>
      </c>
      <c r="V27" s="1" t="s">
        <v>478</v>
      </c>
    </row>
    <row r="28" s="1" customFormat="1" spans="1:22">
      <c r="A28" s="1" t="s">
        <v>332</v>
      </c>
      <c r="B28" s="1" t="s">
        <v>335</v>
      </c>
      <c r="C28" s="1" t="s">
        <v>333</v>
      </c>
      <c r="D28" s="1" t="s">
        <v>120</v>
      </c>
      <c r="E28" s="1" t="s">
        <v>479</v>
      </c>
      <c r="F28" s="1" t="s">
        <v>242</v>
      </c>
      <c r="G28" s="1" t="s">
        <v>327</v>
      </c>
      <c r="H28" s="1" t="s">
        <v>375</v>
      </c>
      <c r="I28" s="1" t="s">
        <v>480</v>
      </c>
      <c r="J28" s="1" t="s">
        <v>377</v>
      </c>
      <c r="K28" s="1" t="s">
        <v>480</v>
      </c>
      <c r="L28" s="1" t="s">
        <v>480</v>
      </c>
      <c r="M28" s="1" t="s">
        <v>378</v>
      </c>
      <c r="N28" s="1" t="s">
        <v>378</v>
      </c>
      <c r="O28" s="1" t="s">
        <v>379</v>
      </c>
      <c r="P28" s="1" t="s">
        <v>380</v>
      </c>
      <c r="Q28" s="1" t="s">
        <v>381</v>
      </c>
      <c r="R28" s="1" t="s">
        <v>481</v>
      </c>
      <c r="S28" s="1" t="s">
        <v>73</v>
      </c>
      <c r="T28" s="1" t="s">
        <v>383</v>
      </c>
      <c r="U28" s="1" t="s">
        <v>396</v>
      </c>
      <c r="V28" s="1" t="s">
        <v>478</v>
      </c>
    </row>
    <row r="29" s="1" customFormat="1" spans="1:22">
      <c r="A29" s="1" t="s">
        <v>247</v>
      </c>
      <c r="B29" s="1" t="s">
        <v>111</v>
      </c>
      <c r="C29" s="1" t="s">
        <v>248</v>
      </c>
      <c r="D29" s="1" t="s">
        <v>250</v>
      </c>
      <c r="E29" s="1" t="s">
        <v>482</v>
      </c>
      <c r="F29" s="1" t="s">
        <v>191</v>
      </c>
      <c r="G29" s="1" t="s">
        <v>242</v>
      </c>
      <c r="H29" s="1" t="s">
        <v>375</v>
      </c>
      <c r="I29" s="1" t="s">
        <v>483</v>
      </c>
      <c r="J29" s="1" t="s">
        <v>377</v>
      </c>
      <c r="K29" s="1" t="s">
        <v>483</v>
      </c>
      <c r="L29" s="1" t="s">
        <v>483</v>
      </c>
      <c r="M29" s="1" t="s">
        <v>378</v>
      </c>
      <c r="N29" s="1" t="s">
        <v>378</v>
      </c>
      <c r="O29" s="1" t="s">
        <v>379</v>
      </c>
      <c r="P29" s="1" t="s">
        <v>380</v>
      </c>
      <c r="Q29" s="1" t="s">
        <v>381</v>
      </c>
      <c r="R29" s="1" t="s">
        <v>484</v>
      </c>
      <c r="S29" s="1" t="s">
        <v>73</v>
      </c>
      <c r="T29" s="1" t="s">
        <v>383</v>
      </c>
      <c r="U29" s="1" t="s">
        <v>396</v>
      </c>
      <c r="V29" s="1" t="s">
        <v>397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2023-07-11T03:06:21Z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DE5FEA17D8D64213A7F95529C0E25441_12</vt:lpwstr>
  </property>
</Properties>
</file>