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<sst xmlns="http://schemas.openxmlformats.org/spreadsheetml/2006/main" count="99" uniqueCount="84">
  <si>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</si>
  <si>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</si>
  <si>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</si>
  <si>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</si>
  <si>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</si>
  <si>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</si>
  <si>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</si>
  <si>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</si>
  <si>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</si>
  <si>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</si>
  <si>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</si>
  <si>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</si>
  <si>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</si>
  <si>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</si>
  <si>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</si>
  <si>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</si>
  <si>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</si>
  <si>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</si>
  <si>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</si>
  <si>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</si>
  <si>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</si>
  <si>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</si>
  <si>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</si>
  <si>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</si>
  <si>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</si>
  <si>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999224809160083	</t>
  </si>
  <si>
    <t>Ctrip</t>
  </si>
  <si>
    <t>正常</t>
  </si>
  <si>
    <t>[大连]全季酒店(大连星海公园店)(68605698)</t>
  </si>
  <si>
    <t>高级特大床房&lt;至多8间&gt;&lt;2人入住&gt;</t>
  </si>
  <si>
    <t>CNY</t>
  </si>
  <si>
    <t>任金橦</t>
  </si>
  <si>
    <t>CA13744230711CNY</t>
  </si>
  <si>
    <t>未提现</t>
  </si>
  <si>
    <t>携程开票</t>
  </si>
  <si>
    <t xml:space="preserve">3512386	</t>
  </si>
  <si>
    <t xml:space="preserve">R8000313119651628001	</t>
  </si>
  <si>
    <t xml:space="preserve">999224909170560	</t>
  </si>
  <si>
    <t>赔款</t>
  </si>
  <si>
    <t>[青岛]汉庭酒店（青岛宁夏路店）(93869358)</t>
  </si>
  <si>
    <t>标准双人房&lt;至多8间&gt;&lt;2人入住&gt;</t>
  </si>
  <si>
    <t>郑毅君</t>
  </si>
  <si>
    <t xml:space="preserve">3539237	</t>
  </si>
  <si>
    <t xml:space="preserve">R9007444120169099001	</t>
  </si>
  <si>
    <t>，</t>
  </si>
  <si>
    <t>本期扣款351元</t>
  </si>
  <si>
    <t>A230711092918481</t>
  </si>
  <si>
    <t>总计：401元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</si>
  <si>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</si>
  <si>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</si>
  <si>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</si>
  <si>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</si>
  <si>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</si>
  <si>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</si>
  <si>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</si>
  <si>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</si>
  <si>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</si>
  <si>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</si>
  <si>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</si>
  <si>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</si>
  <si>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</si>
  <si>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</si>
  <si>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</si>
  <si>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</si>
  <si>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</si>
  <si>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</si>
  <si>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</si>
  <si>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2023-06-16</t>
  </si>
  <si>
    <t>3512386</t>
  </si>
  <si>
    <t>全季酒店(大连星海公园店)</t>
  </si>
  <si>
    <t>2023-06-24</t>
  </si>
  <si>
    <t>2023-06-26</t>
  </si>
  <si>
    <t>退房日月结</t>
  </si>
  <si>
    <t>752.00</t>
  </si>
  <si>
    <t>RMB</t>
  </si>
  <si>
    <t>0</t>
  </si>
  <si>
    <t>0.00</t>
  </si>
  <si>
    <t>携程汇登国内直连</t>
  </si>
  <si>
    <t>01.011264</t>
  </si>
  <si>
    <t>2023-06-16 20:33:50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</si>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</sst>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45101</v>
      </c>
      <c r="G2" s="6">
        <v>45103</v>
      </c>
      <c r="H2" s="4">
        <v>1</v>
      </c>
      <c r="I2" s="4">
        <v>2</v>
      </c>
      <c r="J2" s="4">
        <v>2</v>
      </c>
      <c r="K2" s="4" t="s">
        <v>30</v>
      </c>
      <c r="L2" s="4">
        <v>752</v>
      </c>
      <c r="M2" s="4">
        <v>752</v>
      </c>
      <c r="N2" s="4" t="s">
        <v>31</v>
      </c>
      <c r="O2" s="4" t="s">
        <v>32</v>
      </c>
      <c r="P2" s="4" t="s">
        <v>33</v>
      </c>
      <c r="Q2" s="4">
        <v>0</v>
      </c>
      <c r="R2" s="7">
        <v>45093</v>
      </c>
      <c r="S2" s="6">
        <v>45118</v>
      </c>
      <c r="T2" s="4" t="s">
        <v>34</v>
      </c>
      <c r="U2" s="4">
        <v>752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38</v>
      </c>
      <c r="D3" s="4" t="s">
        <v>39</v>
      </c>
      <c r="E3" s="4" t="s">
        <v>40</v>
      </c>
      <c r="F3" s="6">
        <v>45103</v>
      </c>
      <c r="G3" s="6">
        <v>45105</v>
      </c>
      <c r="H3" s="4">
        <v>1</v>
      </c>
      <c r="I3" s="4">
        <v>2</v>
      </c>
      <c r="J3" s="4">
        <v>2</v>
      </c>
      <c r="K3" s="4" t="s">
        <v>30</v>
      </c>
      <c r="L3" s="4">
        <v>-351</v>
      </c>
      <c r="M3" s="4">
        <v>-351</v>
      </c>
      <c r="N3" s="4" t="s">
        <v>41</v>
      </c>
      <c r="O3" s="4" t="s">
        <v>32</v>
      </c>
      <c r="P3" s="4" t="s">
        <v>33</v>
      </c>
      <c r="Q3" s="4">
        <v>0</v>
      </c>
      <c r="R3" s="7">
        <v>45099.8459837963</v>
      </c>
      <c r="S3" s="6">
        <v>45118</v>
      </c>
      <c r="T3" s="4"/>
      <c r="U3" s="4">
        <v>0</v>
      </c>
      <c r="V3" s="4">
        <v>0</v>
      </c>
      <c r="W3" s="4">
        <v>0</v>
      </c>
      <c r="X3" s="4" t="s">
        <v>42</v>
      </c>
      <c r="Y3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A10" sqref="A10:A11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5">
        <v>999224809160083</v>
      </c>
      <c r="B2" s="6">
        <v>45101</v>
      </c>
      <c r="C2" s="6">
        <v>45103</v>
      </c>
      <c r="D2" s="4">
        <v>752</v>
      </c>
      <c r="E2" s="4" t="str">
        <f>VLOOKUP(A2,HOP!A:L,12,0)</f>
        <v>752.00</v>
      </c>
      <c r="F2" s="4" t="str">
        <f>VLOOKUP(A2,HOP!A:C,3,0)</f>
        <v>3512386</v>
      </c>
      <c r="G2" s="4">
        <f>D2-E2</f>
        <v>0</v>
      </c>
      <c r="H2" s="4" t="str">
        <f>$H$1&amp;F2</f>
        <v>，3512386</v>
      </c>
      <c r="I2" s="4" t="str">
        <f>VLOOKUP(A2,HOP!A:U,21,0)</f>
        <v>直连</v>
      </c>
    </row>
    <row r="3" s="4" customFormat="1" spans="1:10">
      <c r="A3" s="5">
        <v>999224909170560</v>
      </c>
      <c r="B3" s="6">
        <v>45103</v>
      </c>
      <c r="C3" s="6">
        <v>45105</v>
      </c>
      <c r="D3" s="4">
        <v>-351</v>
      </c>
      <c r="E3" s="4" t="e">
        <f>VLOOKUP(A3,HOP!A:L,12,0)</f>
        <v>#N/A</v>
      </c>
      <c r="F3" s="4">
        <v>3539237</v>
      </c>
      <c r="G3" s="4" t="e">
        <f>D3-E3</f>
        <v>#N/A</v>
      </c>
      <c r="H3" s="4" t="str">
        <f>$H$1&amp;F3</f>
        <v>，3539237</v>
      </c>
      <c r="I3" s="4" t="e">
        <f>VLOOKUP(A3,HOP!A:U,21,0)</f>
        <v>#N/A</v>
      </c>
      <c r="J3" s="4" t="s">
        <v>45</v>
      </c>
    </row>
    <row r="5" spans="4:4">
      <c r="D5" s="4">
        <f>SUM(D2:D4)</f>
        <v>401</v>
      </c>
    </row>
    <row r="10" spans="1:1">
      <c r="A10" s="4" t="s">
        <v>46</v>
      </c>
    </row>
    <row r="11" spans="1:1">
      <c r="A11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999224809160083</v>
      </c>
      <c r="B2" s="1" t="s">
        <v>67</v>
      </c>
      <c r="C2" s="1" t="s">
        <v>68</v>
      </c>
      <c r="D2" s="1" t="s">
        <v>69</v>
      </c>
      <c r="E2" s="1" t="s">
        <v>31</v>
      </c>
      <c r="F2" s="1" t="s">
        <v>70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2023-07-11T01:24:10Z</dcterms:created>
  <dcterms:modified xsi:type="dcterms:W3CDTF">2023-07-11T01:30:50Z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1EECC7ED0A71468384FC55345E0D18FF_12</vt:lpwstr>
  </property>
  <property fmtid="{D5CDD505-2E9C-101B-9397-08002B2CF9AE}" pid="3" name="KSOProductBuildVer">
    <vt:lpwstr>2052-11.1.0.14309</vt:lpwstr>
  </property>
</Properties>
</file>