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<sst xmlns="http://schemas.openxmlformats.org/spreadsheetml/2006/main" count="178" uniqueCount="106">
  <si>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</si>
  <si>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</si>
  <si>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</si>
  <si>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</si>
  <si>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</si>
  <si>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</si>
  <si>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</si>
  <si>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</si>
  <si>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</si>
  <si>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</si>
  <si>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</si>
  <si>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</si>
  <si>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</si>
  <si>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</si>
  <si>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</si>
  <si>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</si>
  <si>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</si>
  <si>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</si>
  <si>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</si>
  <si>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</si>
  <si>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</si>
  <si>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</si>
  <si>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</si>
  <si>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</si>
  <si>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</si>
  <si>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999224771111406	</t>
  </si>
  <si>
    <t>Ctrip</t>
  </si>
  <si>
    <t>正常</t>
  </si>
  <si>
    <t>[阳朔]逸龙苑特色民宿（阳朔遇龙河景区店）(80249183)</t>
  </si>
  <si>
    <t>后院标间&lt;2人入住&gt;&lt;早餐&gt;</t>
  </si>
  <si>
    <t>CNY</t>
  </si>
  <si>
    <t>魏雯</t>
  </si>
  <si>
    <t>CA13744230712CNY</t>
  </si>
  <si>
    <t>未提现</t>
  </si>
  <si>
    <t>携程开票</t>
  </si>
  <si>
    <t xml:space="preserve">3503954	</t>
  </si>
  <si>
    <t xml:space="preserve">	</t>
  </si>
  <si>
    <t xml:space="preserve">999224779750719	</t>
  </si>
  <si>
    <t>[广州]广州宾馆(93872138)</t>
  </si>
  <si>
    <t>岭南雅致双床房&lt;至多8间&gt;&lt;2人入住&gt;</t>
  </si>
  <si>
    <t>张昱</t>
  </si>
  <si>
    <t xml:space="preserve">3506171	</t>
  </si>
  <si>
    <t xml:space="preserve">(LNG)7282651;	</t>
  </si>
  <si>
    <t xml:space="preserve">999224825588341	</t>
  </si>
  <si>
    <t>[青岛]汉庭酒店（青岛宁夏路店）(93869358)</t>
  </si>
  <si>
    <t>标准双人房&lt;至多8间&gt;&lt;2人入住&gt;</t>
  </si>
  <si>
    <t>许欣</t>
  </si>
  <si>
    <t xml:space="preserve">3517503	</t>
  </si>
  <si>
    <t xml:space="preserve">R9007444119742200001	</t>
  </si>
  <si>
    <t xml:space="preserve">999224944688781	</t>
  </si>
  <si>
    <t>[怀仁]骏怡连锁酒店(怀仁新天地购物广场店)(92484313)</t>
  </si>
  <si>
    <t>精品大床房&lt;至多8间&gt;&lt;2人入住&gt;</t>
  </si>
  <si>
    <t>李一凡</t>
  </si>
  <si>
    <t xml:space="preserve">3548492	</t>
  </si>
  <si>
    <t xml:space="preserve">(THK)YD05754230625095429772;	</t>
  </si>
  <si>
    <t>取消</t>
  </si>
  <si>
    <t>，</t>
  </si>
  <si>
    <t>853 CNY</t>
  </si>
  <si>
    <t>A230712093455481</t>
  </si>
  <si>
    <t>总计：853元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</si>
  <si>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</si>
  <si>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</si>
  <si>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</si>
  <si>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</si>
  <si>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</si>
  <si>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</si>
  <si>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</si>
  <si>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</si>
  <si>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</si>
  <si>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</si>
  <si>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</si>
  <si>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</si>
  <si>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</si>
  <si>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</si>
  <si>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</si>
  <si>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</si>
  <si>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</si>
  <si>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</si>
  <si>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</si>
  <si>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</si>
  <si>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3548492</t>
  </si>
  <si>
    <t>骏怡连锁酒店(怀仁新天地购物广场店)</t>
  </si>
  <si>
    <t>2023-06-26</t>
  </si>
  <si>
    <t>2023-06-27</t>
  </si>
  <si>
    <t>退房日月结</t>
  </si>
  <si>
    <t>97.00</t>
  </si>
  <si>
    <t>RMB</t>
  </si>
  <si>
    <t>0</t>
  </si>
  <si>
    <t>0.00</t>
  </si>
  <si>
    <t>携程汇登国内直连</t>
  </si>
  <si>
    <t>01.011264</t>
  </si>
  <si>
    <t>2023-06-25 09:54:31</t>
  </si>
  <si>
    <t>否</t>
  </si>
  <si>
    <t>广州汇登信息科技有限公司</t>
  </si>
  <si>
    <t>直连</t>
  </si>
  <si>
    <t>中国</t>
  </si>
  <si>
    <t>2023-06-17</t>
  </si>
  <si>
    <t>3517503</t>
  </si>
  <si>
    <t>汉庭酒店（青岛宁夏路店）</t>
  </si>
  <si>
    <t>316.00</t>
  </si>
  <si>
    <t>2023-06-17 21:43:22</t>
  </si>
  <si>
    <t>2023-06-15</t>
  </si>
  <si>
    <t>3506171</t>
  </si>
  <si>
    <t>广州宾馆</t>
  </si>
  <si>
    <t>440.00</t>
  </si>
  <si>
    <t>2023-06-15 08:16:50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</si>
</sst>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45103</v>
      </c>
      <c r="G2" s="6">
        <v>45104</v>
      </c>
      <c r="H2" s="4">
        <v>1</v>
      </c>
      <c r="I2" s="4">
        <v>1</v>
      </c>
      <c r="J2" s="4">
        <v>1</v>
      </c>
      <c r="K2" s="4" t="s">
        <v>30</v>
      </c>
      <c r="L2" s="4">
        <v>168</v>
      </c>
      <c r="M2" s="4">
        <v>168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45091</v>
      </c>
      <c r="S2" s="6">
        <v>45119</v>
      </c>
      <c r="T2" s="4" t="s">
        <v>34</v>
      </c>
      <c r="U2" s="4">
        <v>168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45103</v>
      </c>
      <c r="G3" s="6">
        <v>45104</v>
      </c>
      <c r="H3" s="4">
        <v>1</v>
      </c>
      <c r="I3" s="4">
        <v>1</v>
      </c>
      <c r="J3" s="4">
        <v>1</v>
      </c>
      <c r="K3" s="4" t="s">
        <v>30</v>
      </c>
      <c r="L3" s="4">
        <v>440</v>
      </c>
      <c r="M3" s="4">
        <v>440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45092</v>
      </c>
      <c r="S3" s="6">
        <v>45119</v>
      </c>
      <c r="T3" s="4" t="s">
        <v>34</v>
      </c>
      <c r="U3" s="4">
        <v>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45103</v>
      </c>
      <c r="G4" s="6">
        <v>45104</v>
      </c>
      <c r="H4" s="4">
        <v>1</v>
      </c>
      <c r="I4" s="4">
        <v>1</v>
      </c>
      <c r="J4" s="4">
        <v>1</v>
      </c>
      <c r="K4" s="4" t="s">
        <v>30</v>
      </c>
      <c r="L4" s="4">
        <v>316</v>
      </c>
      <c r="M4" s="4">
        <v>316</v>
      </c>
      <c r="N4" s="4" t="s">
        <v>46</v>
      </c>
      <c r="O4" s="4" t="s">
        <v>32</v>
      </c>
      <c r="P4" s="4" t="s">
        <v>33</v>
      </c>
      <c r="Q4" s="4">
        <v>0</v>
      </c>
      <c r="R4" s="7">
        <v>45094.0000115741</v>
      </c>
      <c r="S4" s="6">
        <v>45119</v>
      </c>
      <c r="T4" s="4" t="s">
        <v>34</v>
      </c>
      <c r="U4" s="4">
        <v>316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45103</v>
      </c>
      <c r="G5" s="6">
        <v>45104</v>
      </c>
      <c r="H5" s="4">
        <v>1</v>
      </c>
      <c r="I5" s="4">
        <v>1</v>
      </c>
      <c r="J5" s="4">
        <v>1</v>
      </c>
      <c r="K5" s="4" t="s">
        <v>30</v>
      </c>
      <c r="L5" s="4">
        <v>97</v>
      </c>
      <c r="M5" s="4">
        <v>97</v>
      </c>
      <c r="N5" s="4" t="s">
        <v>52</v>
      </c>
      <c r="O5" s="4" t="s">
        <v>32</v>
      </c>
      <c r="P5" s="4" t="s">
        <v>33</v>
      </c>
      <c r="Q5" s="4">
        <v>0</v>
      </c>
      <c r="R5" s="7">
        <v>45102.0000115741</v>
      </c>
      <c r="S5" s="6">
        <v>45119</v>
      </c>
      <c r="T5" s="4" t="s">
        <v>34</v>
      </c>
      <c r="U5" s="4">
        <v>97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25</v>
      </c>
      <c r="B6" s="4" t="s">
        <v>26</v>
      </c>
      <c r="C6" s="4" t="s">
        <v>55</v>
      </c>
      <c r="D6" s="4" t="s">
        <v>28</v>
      </c>
      <c r="E6" s="4" t="s">
        <v>29</v>
      </c>
      <c r="F6" s="6">
        <v>45103</v>
      </c>
      <c r="G6" s="6">
        <v>45104</v>
      </c>
      <c r="H6" s="4">
        <v>1</v>
      </c>
      <c r="I6" s="4">
        <v>1</v>
      </c>
      <c r="J6" s="4">
        <v>1</v>
      </c>
      <c r="K6" s="4" t="s">
        <v>30</v>
      </c>
      <c r="L6" s="4">
        <v>-168</v>
      </c>
      <c r="M6" s="4">
        <v>-168</v>
      </c>
      <c r="N6" s="4" t="s">
        <v>31</v>
      </c>
      <c r="O6" s="4" t="s">
        <v>32</v>
      </c>
      <c r="P6" s="4" t="s">
        <v>33</v>
      </c>
      <c r="Q6" s="4">
        <v>0</v>
      </c>
      <c r="R6" s="7">
        <v>45091</v>
      </c>
      <c r="S6" s="6">
        <v>45119</v>
      </c>
      <c r="T6" s="4" t="s">
        <v>34</v>
      </c>
      <c r="U6" s="4">
        <v>-168</v>
      </c>
      <c r="V6" s="4">
        <v>0</v>
      </c>
      <c r="W6" s="4">
        <v>0</v>
      </c>
      <c r="X6" s="4" t="s">
        <v>35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hidden="1" spans="1:9">
      <c r="A2" s="5">
        <v>999224771111406</v>
      </c>
      <c r="B2" s="6">
        <v>45103</v>
      </c>
      <c r="C2" s="6">
        <v>45104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999224779750719</v>
      </c>
      <c r="B3" s="6">
        <v>45103</v>
      </c>
      <c r="C3" s="6">
        <v>45104</v>
      </c>
      <c r="D3" s="4">
        <v>440</v>
      </c>
      <c r="E3" s="4" t="str">
        <f>VLOOKUP(A3,HOP!A:L,12,0)</f>
        <v>440.00</v>
      </c>
      <c r="F3" s="4" t="str">
        <f>VLOOKUP(A3,HOP!A:C,3,0)</f>
        <v>3506171</v>
      </c>
      <c r="G3" s="4">
        <f>D3-E3</f>
        <v>0</v>
      </c>
      <c r="H3" s="4" t="str">
        <f>$H$1&amp;F3</f>
        <v>，3506171</v>
      </c>
      <c r="I3" s="4" t="str">
        <f>VLOOKUP(A3,HOP!A:U,21,0)</f>
        <v>直连</v>
      </c>
    </row>
    <row r="4" s="4" customFormat="1" spans="1:9">
      <c r="A4" s="5">
        <v>999224825588341</v>
      </c>
      <c r="B4" s="6">
        <v>45103</v>
      </c>
      <c r="C4" s="6">
        <v>45104</v>
      </c>
      <c r="D4" s="4">
        <v>316</v>
      </c>
      <c r="E4" s="4" t="str">
        <f>VLOOKUP(A4,HOP!A:L,12,0)</f>
        <v>316.00</v>
      </c>
      <c r="F4" s="4" t="str">
        <f>VLOOKUP(A4,HOP!A:C,3,0)</f>
        <v>3517503</v>
      </c>
      <c r="G4" s="4">
        <f>D4-E4</f>
        <v>0</v>
      </c>
      <c r="H4" s="4" t="str">
        <f>$H$1&amp;F4</f>
        <v>，3517503</v>
      </c>
      <c r="I4" s="4" t="str">
        <f>VLOOKUP(A4,HOP!A:U,21,0)</f>
        <v>直连</v>
      </c>
    </row>
    <row r="5" s="4" customFormat="1" spans="1:9">
      <c r="A5" s="5">
        <v>999224944688781</v>
      </c>
      <c r="B5" s="6">
        <v>45103</v>
      </c>
      <c r="C5" s="6">
        <v>45104</v>
      </c>
      <c r="D5" s="4">
        <v>97</v>
      </c>
      <c r="E5" s="4" t="str">
        <f>VLOOKUP(A5,HOP!A:L,12,0)</f>
        <v>97.00</v>
      </c>
      <c r="F5" s="4" t="str">
        <f>VLOOKUP(A5,HOP!A:C,3,0)</f>
        <v>3548492</v>
      </c>
      <c r="G5" s="4">
        <f>D5-E5</f>
        <v>0</v>
      </c>
      <c r="H5" s="4" t="str">
        <f>$H$1&amp;F5</f>
        <v>，3548492</v>
      </c>
      <c r="I5" s="4" t="str">
        <f>VLOOKUP(A5,HOP!A:U,21,0)</f>
        <v>直连</v>
      </c>
    </row>
    <row r="7" spans="4:4">
      <c r="D7" s="4">
        <f>SUM(D2:D6)</f>
        <v>853</v>
      </c>
    </row>
    <row r="9" spans="4:4">
      <c r="D9" s="4" t="s">
        <v>57</v>
      </c>
    </row>
    <row r="13" spans="1:1">
      <c r="A13" s="4" t="s">
        <v>58</v>
      </c>
    </row>
    <row r="14" spans="1:1">
      <c r="A14" s="4" t="s">
        <v>59</v>
      </c>
    </row>
  </sheetData>
  <autoFilter ref="A1:XFD9">
    <filterColumn colId="3">
      <filters blank="1">
        <filter val="440"/>
        <filter val="853"/>
        <filter val="316"/>
        <filter val="97"/>
        <filter val="85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E16" sqref="E1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999224944688781</v>
      </c>
      <c r="B2" s="1" t="s">
        <v>79</v>
      </c>
      <c r="C2" s="1" t="s">
        <v>80</v>
      </c>
      <c r="D2" s="1" t="s">
        <v>81</v>
      </c>
      <c r="E2" s="1" t="s">
        <v>52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999224825588341</v>
      </c>
      <c r="B3" s="1" t="s">
        <v>96</v>
      </c>
      <c r="C3" s="1" t="s">
        <v>97</v>
      </c>
      <c r="D3" s="1" t="s">
        <v>98</v>
      </c>
      <c r="E3" s="1" t="s">
        <v>46</v>
      </c>
      <c r="F3" s="1" t="s">
        <v>82</v>
      </c>
      <c r="G3" s="1" t="s">
        <v>83</v>
      </c>
      <c r="H3" s="1" t="s">
        <v>84</v>
      </c>
      <c r="I3" s="1" t="s">
        <v>99</v>
      </c>
      <c r="J3" s="1" t="s">
        <v>86</v>
      </c>
      <c r="K3" s="1" t="s">
        <v>99</v>
      </c>
      <c r="L3" s="1" t="s">
        <v>99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100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999224779750719</v>
      </c>
      <c r="B4" s="1" t="s">
        <v>101</v>
      </c>
      <c r="C4" s="1" t="s">
        <v>102</v>
      </c>
      <c r="D4" s="1" t="s">
        <v>103</v>
      </c>
      <c r="E4" s="1" t="s">
        <v>40</v>
      </c>
      <c r="F4" s="1" t="s">
        <v>82</v>
      </c>
      <c r="G4" s="1" t="s">
        <v>83</v>
      </c>
      <c r="H4" s="1" t="s">
        <v>84</v>
      </c>
      <c r="I4" s="1" t="s">
        <v>104</v>
      </c>
      <c r="J4" s="1" t="s">
        <v>86</v>
      </c>
      <c r="K4" s="1" t="s">
        <v>104</v>
      </c>
      <c r="L4" s="1" t="s">
        <v>104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105</v>
      </c>
      <c r="S4" s="1" t="s">
        <v>92</v>
      </c>
      <c r="T4" s="1" t="s">
        <v>93</v>
      </c>
      <c r="U4" s="1" t="s">
        <v>94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2023-07-12T01:29:14Z</dcterms:created>
  <dcterms:modified xsi:type="dcterms:W3CDTF">2023-07-12T01:36:22Z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5AA3846F39DC44A09D3F47F6389ABDCD_12</vt:lpwstr>
  </property>
  <property fmtid="{D5CDD505-2E9C-101B-9397-08002B2CF9AE}" pid="3" name="KSOProductBuildVer">
    <vt:lpwstr>2052-11.1.0.14309</vt:lpwstr>
  </property>
</Properties>
</file>