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<sst xmlns="http://schemas.openxmlformats.org/spreadsheetml/2006/main" count="386" uniqueCount="196">
  <si>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</si>
  <si>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</si>
  <si>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</si>
  <si>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</si>
  <si>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</si>
  <si>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</si>
  <si>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</si>
  <si>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</si>
  <si>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</si>
  <si>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</si>
  <si>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</si>
  <si>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</si>
  <si>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</si>
  <si>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</si>
  <si>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</si>
  <si>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</si>
  <si>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</si>
  <si>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</si>
  <si>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</si>
  <si>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</si>
  <si>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</si>
  <si>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</si>
  <si>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</si>
  <si>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</si>
  <si>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</si>
  <si>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999224746871565	</t>
  </si>
  <si>
    <t>Ctrip</t>
  </si>
  <si>
    <t>正常</t>
  </si>
  <si>
    <t>[宿务]宿务格勒里亚山峰酒店(Summit Galleria Cebu - Multiple Use Hotel)(37222024)</t>
  </si>
  <si>
    <t>豪华双床房&lt;2人入住&gt;&lt;不退款&gt;</t>
  </si>
  <si>
    <t>USD</t>
  </si>
  <si>
    <t>WANG/CHIEHPING,KAO/JUWAN</t>
  </si>
  <si>
    <t>CA5326230712USD</t>
  </si>
  <si>
    <t>未提现</t>
  </si>
  <si>
    <t>携程开票</t>
  </si>
  <si>
    <t xml:space="preserve">3499414	</t>
  </si>
  <si>
    <t xml:space="preserve">SGC0055439	</t>
  </si>
  <si>
    <t xml:space="preserve">999224808605582	</t>
  </si>
  <si>
    <t>[八打灵再也]皇家朱兰白沙罗酒店(Royale Chulan Damansara)(37225853)</t>
  </si>
  <si>
    <t>高级房&lt;2人入住&gt;&lt;不退款&gt;</t>
  </si>
  <si>
    <t>Kuie mei/Teo</t>
  </si>
  <si>
    <t xml:space="preserve">3512337	</t>
  </si>
  <si>
    <t xml:space="preserve">623125	</t>
  </si>
  <si>
    <t xml:space="preserve">999224814765929	</t>
  </si>
  <si>
    <t>[长滩岛]长滩岛金凤凰酒店(Golden Phoenix Hotel Boracay)(44793533)</t>
  </si>
  <si>
    <t>Sarreal/Marion</t>
  </si>
  <si>
    <t xml:space="preserve">3514241	</t>
  </si>
  <si>
    <t xml:space="preserve">2306170009	</t>
  </si>
  <si>
    <t xml:space="preserve">999224818172747	</t>
  </si>
  <si>
    <t>[首尔]三井酒店(Hotel Samjung)(37236514)</t>
  </si>
  <si>
    <t>标准双床房&lt;2人入住&gt;&lt;不退款&gt;</t>
  </si>
  <si>
    <t>liu/xueqiao</t>
  </si>
  <si>
    <t xml:space="preserve">3515954	</t>
  </si>
  <si>
    <t xml:space="preserve">23048615	</t>
  </si>
  <si>
    <t xml:space="preserve">999224833691777	</t>
  </si>
  <si>
    <t>[曼谷]曼谷野餐酒店 - 兰南(Picnic Hotel Bangkok - Rang Nam)(37226714)</t>
  </si>
  <si>
    <t>Ong/si jie</t>
  </si>
  <si>
    <t xml:space="preserve">3519840	</t>
  </si>
  <si>
    <t xml:space="preserve">234968	</t>
  </si>
  <si>
    <t xml:space="preserve">999224885389344	</t>
  </si>
  <si>
    <t>[哥打京那巴鲁]和谐酒店-1婆罗洲哥打京那巴鲁(Tune Hotel - 1Borneo Kota Kinabalu)(39055416)</t>
  </si>
  <si>
    <t>双人房&lt;2人入住&gt;&lt;不退款&gt;</t>
  </si>
  <si>
    <t>RAGIE/KATERINA ANAK</t>
  </si>
  <si>
    <t xml:space="preserve">3533120	</t>
  </si>
  <si>
    <t xml:space="preserve">	</t>
  </si>
  <si>
    <t xml:space="preserve">999225001384647	</t>
  </si>
  <si>
    <t>[阿方索]双湖酒店(Twin Lakes Hotel)(39610350)</t>
  </si>
  <si>
    <t>豪华房-带阳台&lt;2人入住&gt;&lt;不退款&gt;&lt;早餐&gt;</t>
  </si>
  <si>
    <t>baysic/sharmaine</t>
  </si>
  <si>
    <t xml:space="preserve">3561630	</t>
  </si>
  <si>
    <t xml:space="preserve">TLH 292804	</t>
  </si>
  <si>
    <t xml:space="preserve">999225027135500	</t>
  </si>
  <si>
    <t>MADIN/ZURIDAH BINTI MADIN</t>
  </si>
  <si>
    <t xml:space="preserve">3569370	</t>
  </si>
  <si>
    <t xml:space="preserve">136674	</t>
  </si>
  <si>
    <t xml:space="preserve">999225039067064	</t>
  </si>
  <si>
    <t>[吉隆坡]吉隆坡市中心智选假日酒店(Holiday Inn Express Kuala Lumpur City Centre, an IHG Hotel)(40724199)</t>
  </si>
  <si>
    <t>标准大床房&lt;2人入住&gt;&lt;不退款&gt;&lt;早餐&gt;</t>
  </si>
  <si>
    <t>IBRAHIM SHUKRI/NOORLINDALAILI</t>
  </si>
  <si>
    <t xml:space="preserve">3572260	</t>
  </si>
  <si>
    <t xml:space="preserve">379478	</t>
  </si>
  <si>
    <t xml:space="preserve">999225056519534	</t>
  </si>
  <si>
    <t>[吉隆坡]铂尔曼吉隆坡城市中心大酒店(Pullman Kuala Lumpur City Centre Hotel &amp; Residences)(40721671)</t>
  </si>
  <si>
    <t>甄选至尊豪华房&lt;2人入住&gt;&lt;不退款&gt;&lt;早餐&gt;</t>
  </si>
  <si>
    <t>YE/TIANWEI</t>
  </si>
  <si>
    <t xml:space="preserve">3576162	</t>
  </si>
  <si>
    <t xml:space="preserve">955847	</t>
  </si>
  <si>
    <t>,</t>
  </si>
  <si>
    <t>USD 1213.42</t>
  </si>
  <si>
    <t>A230712100156911</t>
  </si>
  <si>
    <t>USD / HKD 当前参考汇率: 7.82908</t>
  </si>
  <si>
    <t>总计：1213.42 USD/
9499.96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</si>
  <si>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</si>
  <si>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</si>
  <si>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</si>
  <si>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</si>
  <si>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</si>
  <si>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</si>
  <si>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</si>
  <si>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</si>
  <si>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</si>
  <si>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</si>
  <si>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</si>
  <si>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</si>
  <si>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</si>
  <si>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</si>
  <si>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</si>
  <si>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</si>
  <si>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</si>
  <si>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</si>
  <si>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</si>
  <si>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2023-07-01</t>
  </si>
  <si>
    <t>3576162</t>
  </si>
  <si>
    <t>铂尔曼吉隆坡城市中心大酒店</t>
  </si>
  <si>
    <t>YE TIANWEI</t>
  </si>
  <si>
    <t>2023-07-07</t>
  </si>
  <si>
    <t>2023-07-09</t>
  </si>
  <si>
    <t>退房日周结</t>
  </si>
  <si>
    <t>1560.03</t>
  </si>
  <si>
    <t>214.42</t>
  </si>
  <si>
    <t>0</t>
  </si>
  <si>
    <t>0.00</t>
  </si>
  <si>
    <t>携程盛景国际直连</t>
  </si>
  <si>
    <t>01.010677</t>
  </si>
  <si>
    <t>2023-07-01 09:08:52</t>
  </si>
  <si>
    <t>否</t>
  </si>
  <si>
    <t>汇智国际旅游发展有限公司</t>
  </si>
  <si>
    <t>直采</t>
  </si>
  <si>
    <t>马来西亚</t>
  </si>
  <si>
    <t>2023-06-30</t>
  </si>
  <si>
    <t>3572260</t>
  </si>
  <si>
    <t>吉隆坡市中心智选假日酒店</t>
  </si>
  <si>
    <t>IBRAHIM SHUKRI NOORLINDALAILI</t>
  </si>
  <si>
    <t>785.02</t>
  </si>
  <si>
    <t>108.04</t>
  </si>
  <si>
    <t>2023-06-30 12:16:40</t>
  </si>
  <si>
    <t>2023-06-29</t>
  </si>
  <si>
    <t>3569370</t>
  </si>
  <si>
    <t>和谐酒店-1婆罗洲哥打京那巴鲁</t>
  </si>
  <si>
    <t>MADIN ZURIDAH BINTI MADIN</t>
  </si>
  <si>
    <t>2023-07-08</t>
  </si>
  <si>
    <t>135.98</t>
  </si>
  <si>
    <t>18.73</t>
  </si>
  <si>
    <t>2023-06-29 18:08:21</t>
  </si>
  <si>
    <t>2023-06-28</t>
  </si>
  <si>
    <t>3561630</t>
  </si>
  <si>
    <t>双湖酒店</t>
  </si>
  <si>
    <t>baysic sharmaine</t>
  </si>
  <si>
    <t>1139.03</t>
  </si>
  <si>
    <t>157.39</t>
  </si>
  <si>
    <t>2023-06-29 14:48:01</t>
  </si>
  <si>
    <t>菲律宾</t>
  </si>
  <si>
    <t>2023-06-21</t>
  </si>
  <si>
    <t>3533120</t>
  </si>
  <si>
    <t>RAGIE KATERINA ANAK</t>
  </si>
  <si>
    <t>2023-07-06</t>
  </si>
  <si>
    <t>408.10</t>
  </si>
  <si>
    <t>56.67</t>
  </si>
  <si>
    <t>2023-06-21 14:14:26</t>
  </si>
  <si>
    <t>2023-06-18</t>
  </si>
  <si>
    <t>3519840</t>
  </si>
  <si>
    <t>曼谷野餐酒店曼谷</t>
  </si>
  <si>
    <t>Ong si jie</t>
  </si>
  <si>
    <t>456.01</t>
  </si>
  <si>
    <t>63.82</t>
  </si>
  <si>
    <t>2023-06-18 13:32:05</t>
  </si>
  <si>
    <t>泰国</t>
  </si>
  <si>
    <t>2023-06-17</t>
  </si>
  <si>
    <t>3515954</t>
  </si>
  <si>
    <t>首尔三井酒店</t>
  </si>
  <si>
    <t>liu xueqiao</t>
  </si>
  <si>
    <t>1353.94</t>
  </si>
  <si>
    <t>189.50</t>
  </si>
  <si>
    <t>2023-06-18 14:51:01</t>
  </si>
  <si>
    <t>韩国</t>
  </si>
  <si>
    <t>3514241</t>
  </si>
  <si>
    <t>长滩岛金凤凰酒店</t>
  </si>
  <si>
    <t>Sarreal Marion</t>
  </si>
  <si>
    <t>2023-07-05</t>
  </si>
  <si>
    <t>1072.01</t>
  </si>
  <si>
    <t>150.04</t>
  </si>
  <si>
    <t>2023-06-17 09:06:13</t>
  </si>
  <si>
    <t>2023-06-16</t>
  </si>
  <si>
    <t>3512337</t>
  </si>
  <si>
    <t>吉隆坡白沙罗皇家朱兰酒店</t>
  </si>
  <si>
    <t>Kuie mei Teo</t>
  </si>
  <si>
    <t>1007.90</t>
  </si>
  <si>
    <t>140.91</t>
  </si>
  <si>
    <t>2023-06-17 09:39:45</t>
  </si>
  <si>
    <t>2023-06-13</t>
  </si>
  <si>
    <t>3499414</t>
  </si>
  <si>
    <t>宿务峰会广场酒店</t>
  </si>
  <si>
    <t>WANG CHIEHPING,KAO JUWAN</t>
  </si>
  <si>
    <t>816.01</t>
  </si>
  <si>
    <t>113.90</t>
  </si>
  <si>
    <t>2023-06-14 14:52:41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</si>
</sst>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663575</xdr:colOff>
      <xdr:row>11</xdr:row>
      <xdr:rowOff>121920</xdr:rowOff>
    </xdr:from>
    <xdr:to>
      <xdr:col>21</xdr:col>
      <xdr:colOff>84455</xdr:colOff>
      <xdr:row>40</xdr:row>
      <xdr:rowOff>15240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4895" y="2133600"/>
          <a:ext cx="11079480" cy="5196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45115</v>
      </c>
      <c r="G2" s="6">
        <v>45116</v>
      </c>
      <c r="H2" s="4">
        <v>2</v>
      </c>
      <c r="I2" s="4">
        <v>1</v>
      </c>
      <c r="J2" s="4">
        <v>2</v>
      </c>
      <c r="K2" s="4" t="s">
        <v>30</v>
      </c>
      <c r="L2" s="4">
        <v>113.9</v>
      </c>
      <c r="M2" s="4">
        <v>113.9</v>
      </c>
      <c r="N2" s="4" t="s">
        <v>31</v>
      </c>
      <c r="O2" s="4" t="s">
        <v>32</v>
      </c>
      <c r="P2" s="4" t="s">
        <v>33</v>
      </c>
      <c r="Q2" s="4">
        <v>0</v>
      </c>
      <c r="R2" s="7">
        <v>45090.0000115741</v>
      </c>
      <c r="S2" s="6">
        <v>45119</v>
      </c>
      <c r="T2" s="4" t="s">
        <v>34</v>
      </c>
      <c r="U2" s="4">
        <v>113.9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45113</v>
      </c>
      <c r="G3" s="6">
        <v>45116</v>
      </c>
      <c r="H3" s="4">
        <v>1</v>
      </c>
      <c r="I3" s="4">
        <v>3</v>
      </c>
      <c r="J3" s="4">
        <v>3</v>
      </c>
      <c r="K3" s="4" t="s">
        <v>30</v>
      </c>
      <c r="L3" s="4">
        <v>140.91</v>
      </c>
      <c r="M3" s="4">
        <v>140.91</v>
      </c>
      <c r="N3" s="4" t="s">
        <v>40</v>
      </c>
      <c r="O3" s="4" t="s">
        <v>32</v>
      </c>
      <c r="P3" s="4" t="s">
        <v>33</v>
      </c>
      <c r="Q3" s="4">
        <v>0</v>
      </c>
      <c r="R3" s="7">
        <v>45093.0000115741</v>
      </c>
      <c r="S3" s="6">
        <v>45119</v>
      </c>
      <c r="T3" s="4" t="s">
        <v>34</v>
      </c>
      <c r="U3" s="4">
        <v>140.91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29</v>
      </c>
      <c r="F4" s="6">
        <v>45112</v>
      </c>
      <c r="G4" s="6">
        <v>45116</v>
      </c>
      <c r="H4" s="4">
        <v>1</v>
      </c>
      <c r="I4" s="4">
        <v>4</v>
      </c>
      <c r="J4" s="4">
        <v>4</v>
      </c>
      <c r="K4" s="4" t="s">
        <v>30</v>
      </c>
      <c r="L4" s="4">
        <v>150.04</v>
      </c>
      <c r="M4" s="4">
        <v>150.04</v>
      </c>
      <c r="N4" s="4" t="s">
        <v>45</v>
      </c>
      <c r="O4" s="4" t="s">
        <v>32</v>
      </c>
      <c r="P4" s="4" t="s">
        <v>33</v>
      </c>
      <c r="Q4" s="4">
        <v>0</v>
      </c>
      <c r="R4" s="7">
        <v>45094</v>
      </c>
      <c r="S4" s="6">
        <v>45119</v>
      </c>
      <c r="T4" s="4" t="s">
        <v>34</v>
      </c>
      <c r="U4" s="4">
        <v>150.04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45114</v>
      </c>
      <c r="G5" s="6">
        <v>45116</v>
      </c>
      <c r="H5" s="4">
        <v>1</v>
      </c>
      <c r="I5" s="4">
        <v>2</v>
      </c>
      <c r="J5" s="4">
        <v>2</v>
      </c>
      <c r="K5" s="4" t="s">
        <v>30</v>
      </c>
      <c r="L5" s="4">
        <v>189.5</v>
      </c>
      <c r="M5" s="4">
        <v>189.5</v>
      </c>
      <c r="N5" s="4" t="s">
        <v>51</v>
      </c>
      <c r="O5" s="4" t="s">
        <v>32</v>
      </c>
      <c r="P5" s="4" t="s">
        <v>33</v>
      </c>
      <c r="Q5" s="4">
        <v>0</v>
      </c>
      <c r="R5" s="7">
        <v>45094.0000115741</v>
      </c>
      <c r="S5" s="6">
        <v>45119</v>
      </c>
      <c r="T5" s="4" t="s">
        <v>34</v>
      </c>
      <c r="U5" s="4">
        <v>189.5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50</v>
      </c>
      <c r="F6" s="6">
        <v>45114</v>
      </c>
      <c r="G6" s="6">
        <v>45116</v>
      </c>
      <c r="H6" s="4">
        <v>1</v>
      </c>
      <c r="I6" s="4">
        <v>2</v>
      </c>
      <c r="J6" s="4">
        <v>2</v>
      </c>
      <c r="K6" s="4" t="s">
        <v>30</v>
      </c>
      <c r="L6" s="4">
        <v>63.82</v>
      </c>
      <c r="M6" s="4">
        <v>63.82</v>
      </c>
      <c r="N6" s="4" t="s">
        <v>56</v>
      </c>
      <c r="O6" s="4" t="s">
        <v>32</v>
      </c>
      <c r="P6" s="4" t="s">
        <v>33</v>
      </c>
      <c r="Q6" s="4">
        <v>0</v>
      </c>
      <c r="R6" s="7">
        <v>45095</v>
      </c>
      <c r="S6" s="6">
        <v>45119</v>
      </c>
      <c r="T6" s="4" t="s">
        <v>34</v>
      </c>
      <c r="U6" s="4">
        <v>63.82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45113</v>
      </c>
      <c r="G7" s="6">
        <v>45116</v>
      </c>
      <c r="H7" s="4">
        <v>1</v>
      </c>
      <c r="I7" s="4">
        <v>3</v>
      </c>
      <c r="J7" s="4">
        <v>3</v>
      </c>
      <c r="K7" s="4" t="s">
        <v>30</v>
      </c>
      <c r="L7" s="4">
        <v>56.67</v>
      </c>
      <c r="M7" s="4">
        <v>56.67</v>
      </c>
      <c r="N7" s="4" t="s">
        <v>62</v>
      </c>
      <c r="O7" s="4" t="s">
        <v>32</v>
      </c>
      <c r="P7" s="4" t="s">
        <v>33</v>
      </c>
      <c r="Q7" s="4">
        <v>0</v>
      </c>
      <c r="R7" s="7">
        <v>45098.0000115741</v>
      </c>
      <c r="S7" s="6">
        <v>45119</v>
      </c>
      <c r="T7" s="4" t="s">
        <v>34</v>
      </c>
      <c r="U7" s="4">
        <v>56.67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45115</v>
      </c>
      <c r="G8" s="6">
        <v>45116</v>
      </c>
      <c r="H8" s="4">
        <v>1</v>
      </c>
      <c r="I8" s="4">
        <v>1</v>
      </c>
      <c r="J8" s="4">
        <v>1</v>
      </c>
      <c r="K8" s="4" t="s">
        <v>30</v>
      </c>
      <c r="L8" s="4">
        <v>157.39</v>
      </c>
      <c r="M8" s="4">
        <v>157.39</v>
      </c>
      <c r="N8" s="4" t="s">
        <v>68</v>
      </c>
      <c r="O8" s="4" t="s">
        <v>32</v>
      </c>
      <c r="P8" s="4" t="s">
        <v>33</v>
      </c>
      <c r="Q8" s="4">
        <v>0</v>
      </c>
      <c r="R8" s="7">
        <v>45105</v>
      </c>
      <c r="S8" s="6">
        <v>45119</v>
      </c>
      <c r="T8" s="4" t="s">
        <v>34</v>
      </c>
      <c r="U8" s="4">
        <v>157.39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45115</v>
      </c>
      <c r="G9" s="6">
        <v>45116</v>
      </c>
      <c r="H9" s="4">
        <v>1</v>
      </c>
      <c r="I9" s="4">
        <v>1</v>
      </c>
      <c r="J9" s="4">
        <v>1</v>
      </c>
      <c r="K9" s="4" t="s">
        <v>30</v>
      </c>
      <c r="L9" s="4">
        <v>18.73</v>
      </c>
      <c r="M9" s="4">
        <v>18.73</v>
      </c>
      <c r="N9" s="4" t="s">
        <v>72</v>
      </c>
      <c r="O9" s="4" t="s">
        <v>32</v>
      </c>
      <c r="P9" s="4" t="s">
        <v>33</v>
      </c>
      <c r="Q9" s="4">
        <v>0</v>
      </c>
      <c r="R9" s="7">
        <v>45106.0000115741</v>
      </c>
      <c r="S9" s="6">
        <v>45119</v>
      </c>
      <c r="T9" s="4" t="s">
        <v>34</v>
      </c>
      <c r="U9" s="4">
        <v>18.73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45114</v>
      </c>
      <c r="G10" s="6">
        <v>45116</v>
      </c>
      <c r="H10" s="4">
        <v>1</v>
      </c>
      <c r="I10" s="4">
        <v>2</v>
      </c>
      <c r="J10" s="4">
        <v>2</v>
      </c>
      <c r="K10" s="4" t="s">
        <v>30</v>
      </c>
      <c r="L10" s="4">
        <v>108.04</v>
      </c>
      <c r="M10" s="4">
        <v>108.04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45107</v>
      </c>
      <c r="S10" s="6">
        <v>45119</v>
      </c>
      <c r="T10" s="4" t="s">
        <v>34</v>
      </c>
      <c r="U10" s="4">
        <v>108.04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45114</v>
      </c>
      <c r="G11" s="6">
        <v>45116</v>
      </c>
      <c r="H11" s="4">
        <v>1</v>
      </c>
      <c r="I11" s="4">
        <v>2</v>
      </c>
      <c r="J11" s="4">
        <v>2</v>
      </c>
      <c r="K11" s="4" t="s">
        <v>30</v>
      </c>
      <c r="L11" s="4">
        <v>214.42</v>
      </c>
      <c r="M11" s="4">
        <v>214.42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45108</v>
      </c>
      <c r="S11" s="6">
        <v>45119</v>
      </c>
      <c r="T11" s="4" t="s">
        <v>34</v>
      </c>
      <c r="U11" s="4">
        <v>214.42</v>
      </c>
      <c r="V11" s="4">
        <v>0</v>
      </c>
      <c r="W11" s="4">
        <v>0</v>
      </c>
      <c r="X11" s="4" t="s">
        <v>85</v>
      </c>
      <c r="Y11" s="4" t="s">
        <v>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D21" sqref="D21"/>
    </sheetView>
  </sheetViews>
  <sheetFormatPr defaultColWidth="10" defaultRowHeight="14.4"/>
  <cols>
    <col min="1" max="1" width="12.8888888888889" style="4"/>
    <col min="2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5">
        <v>999224746871565</v>
      </c>
      <c r="B2" s="6">
        <v>45115</v>
      </c>
      <c r="C2" s="6">
        <v>45116</v>
      </c>
      <c r="D2" s="4">
        <v>113.9</v>
      </c>
      <c r="E2" s="4" t="str">
        <f>VLOOKUP(A2,HOP!A:L,12,0)</f>
        <v>113.90</v>
      </c>
      <c r="F2" s="4" t="str">
        <f>VLOOKUP(A2,HOP!A:C,3,0)</f>
        <v>3499414</v>
      </c>
      <c r="G2" s="4">
        <f>D2-E2</f>
        <v>0</v>
      </c>
      <c r="H2" s="4" t="str">
        <f>$H$1&amp;F2</f>
        <v>,3499414</v>
      </c>
      <c r="I2" s="4" t="str">
        <f>VLOOKUP(A2,HOP!A:U,21,0)</f>
        <v>直采</v>
      </c>
    </row>
    <row r="3" s="4" customFormat="1" spans="1:9">
      <c r="A3" s="5">
        <v>999224808605582</v>
      </c>
      <c r="B3" s="6">
        <v>45113</v>
      </c>
      <c r="C3" s="6">
        <v>45116</v>
      </c>
      <c r="D3" s="4">
        <v>140.91</v>
      </c>
      <c r="E3" s="4" t="str">
        <f>VLOOKUP(A3,HOP!A:L,12,0)</f>
        <v>140.91</v>
      </c>
      <c r="F3" s="4" t="str">
        <f>VLOOKUP(A3,HOP!A:C,3,0)</f>
        <v>3512337</v>
      </c>
      <c r="G3" s="4">
        <f t="shared" ref="G3:G11" si="0">D3-E3</f>
        <v>0</v>
      </c>
      <c r="H3" s="4" t="str">
        <f t="shared" ref="H3:H11" si="1">$H$1&amp;F3</f>
        <v>,3512337</v>
      </c>
      <c r="I3" s="4" t="str">
        <f>VLOOKUP(A3,HOP!A:U,21,0)</f>
        <v>直采</v>
      </c>
    </row>
    <row r="4" s="4" customFormat="1" spans="1:9">
      <c r="A4" s="5">
        <v>999224814765929</v>
      </c>
      <c r="B4" s="6">
        <v>45112</v>
      </c>
      <c r="C4" s="6">
        <v>45116</v>
      </c>
      <c r="D4" s="4">
        <v>150.04</v>
      </c>
      <c r="E4" s="4" t="str">
        <f>VLOOKUP(A4,HOP!A:L,12,0)</f>
        <v>150.04</v>
      </c>
      <c r="F4" s="4" t="str">
        <f>VLOOKUP(A4,HOP!A:C,3,0)</f>
        <v>3514241</v>
      </c>
      <c r="G4" s="4">
        <f t="shared" si="0"/>
        <v>0</v>
      </c>
      <c r="H4" s="4" t="str">
        <f t="shared" si="1"/>
        <v>,3514241</v>
      </c>
      <c r="I4" s="4" t="str">
        <f>VLOOKUP(A4,HOP!A:U,21,0)</f>
        <v>直采</v>
      </c>
    </row>
    <row r="5" s="4" customFormat="1" spans="1:9">
      <c r="A5" s="5">
        <v>999224818172747</v>
      </c>
      <c r="B5" s="6">
        <v>45114</v>
      </c>
      <c r="C5" s="6">
        <v>45116</v>
      </c>
      <c r="D5" s="4">
        <v>189.5</v>
      </c>
      <c r="E5" s="4" t="str">
        <f>VLOOKUP(A5,HOP!A:L,12,0)</f>
        <v>189.50</v>
      </c>
      <c r="F5" s="4" t="str">
        <f>VLOOKUP(A5,HOP!A:C,3,0)</f>
        <v>3515954</v>
      </c>
      <c r="G5" s="4">
        <f t="shared" si="0"/>
        <v>0</v>
      </c>
      <c r="H5" s="4" t="str">
        <f t="shared" si="1"/>
        <v>,3515954</v>
      </c>
      <c r="I5" s="4" t="str">
        <f>VLOOKUP(A5,HOP!A:U,21,0)</f>
        <v>直采</v>
      </c>
    </row>
    <row r="6" s="4" customFormat="1" spans="1:9">
      <c r="A6" s="5">
        <v>999224833691777</v>
      </c>
      <c r="B6" s="6">
        <v>45114</v>
      </c>
      <c r="C6" s="6">
        <v>45116</v>
      </c>
      <c r="D6" s="4">
        <v>63.82</v>
      </c>
      <c r="E6" s="4" t="str">
        <f>VLOOKUP(A6,HOP!A:L,12,0)</f>
        <v>63.82</v>
      </c>
      <c r="F6" s="4" t="str">
        <f>VLOOKUP(A6,HOP!A:C,3,0)</f>
        <v>3519840</v>
      </c>
      <c r="G6" s="4">
        <f t="shared" si="0"/>
        <v>0</v>
      </c>
      <c r="H6" s="4" t="str">
        <f t="shared" si="1"/>
        <v>,3519840</v>
      </c>
      <c r="I6" s="4" t="str">
        <f>VLOOKUP(A6,HOP!A:U,21,0)</f>
        <v>直采</v>
      </c>
    </row>
    <row r="7" s="4" customFormat="1" spans="1:9">
      <c r="A7" s="5">
        <v>999224885389344</v>
      </c>
      <c r="B7" s="6">
        <v>45113</v>
      </c>
      <c r="C7" s="6">
        <v>45116</v>
      </c>
      <c r="D7" s="4">
        <v>56.67</v>
      </c>
      <c r="E7" s="4" t="str">
        <f>VLOOKUP(A7,HOP!A:L,12,0)</f>
        <v>56.67</v>
      </c>
      <c r="F7" s="4" t="str">
        <f>VLOOKUP(A7,HOP!A:C,3,0)</f>
        <v>3533120</v>
      </c>
      <c r="G7" s="4">
        <f t="shared" si="0"/>
        <v>0</v>
      </c>
      <c r="H7" s="4" t="str">
        <f t="shared" si="1"/>
        <v>,3533120</v>
      </c>
      <c r="I7" s="4" t="str">
        <f>VLOOKUP(A7,HOP!A:U,21,0)</f>
        <v>直采</v>
      </c>
    </row>
    <row r="8" s="4" customFormat="1" spans="1:9">
      <c r="A8" s="5">
        <v>999225001384647</v>
      </c>
      <c r="B8" s="6">
        <v>45115</v>
      </c>
      <c r="C8" s="6">
        <v>45116</v>
      </c>
      <c r="D8" s="4">
        <v>157.39</v>
      </c>
      <c r="E8" s="4" t="str">
        <f>VLOOKUP(A8,HOP!A:L,12,0)</f>
        <v>157.39</v>
      </c>
      <c r="F8" s="4" t="str">
        <f>VLOOKUP(A8,HOP!A:C,3,0)</f>
        <v>3561630</v>
      </c>
      <c r="G8" s="4">
        <f t="shared" si="0"/>
        <v>0</v>
      </c>
      <c r="H8" s="4" t="str">
        <f t="shared" si="1"/>
        <v>,3561630</v>
      </c>
      <c r="I8" s="4" t="str">
        <f>VLOOKUP(A8,HOP!A:U,21,0)</f>
        <v>直采</v>
      </c>
    </row>
    <row r="9" s="4" customFormat="1" spans="1:9">
      <c r="A9" s="5">
        <v>999225027135500</v>
      </c>
      <c r="B9" s="6">
        <v>45115</v>
      </c>
      <c r="C9" s="6">
        <v>45116</v>
      </c>
      <c r="D9" s="4">
        <v>18.73</v>
      </c>
      <c r="E9" s="4" t="str">
        <f>VLOOKUP(A9,HOP!A:L,12,0)</f>
        <v>18.73</v>
      </c>
      <c r="F9" s="4" t="str">
        <f>VLOOKUP(A9,HOP!A:C,3,0)</f>
        <v>3569370</v>
      </c>
      <c r="G9" s="4">
        <f t="shared" si="0"/>
        <v>0</v>
      </c>
      <c r="H9" s="4" t="str">
        <f t="shared" si="1"/>
        <v>,3569370</v>
      </c>
      <c r="I9" s="4" t="str">
        <f>VLOOKUP(A9,HOP!A:U,21,0)</f>
        <v>直采</v>
      </c>
    </row>
    <row r="10" s="4" customFormat="1" spans="1:9">
      <c r="A10" s="5">
        <v>999225039067064</v>
      </c>
      <c r="B10" s="6">
        <v>45114</v>
      </c>
      <c r="C10" s="6">
        <v>45116</v>
      </c>
      <c r="D10" s="4">
        <v>108.04</v>
      </c>
      <c r="E10" s="4" t="str">
        <f>VLOOKUP(A10,HOP!A:L,12,0)</f>
        <v>108.04</v>
      </c>
      <c r="F10" s="4" t="str">
        <f>VLOOKUP(A10,HOP!A:C,3,0)</f>
        <v>3572260</v>
      </c>
      <c r="G10" s="4">
        <f t="shared" si="0"/>
        <v>0</v>
      </c>
      <c r="H10" s="4" t="str">
        <f t="shared" si="1"/>
        <v>,3572260</v>
      </c>
      <c r="I10" s="4" t="str">
        <f>VLOOKUP(A10,HOP!A:U,21,0)</f>
        <v>直采</v>
      </c>
    </row>
    <row r="11" s="4" customFormat="1" spans="1:9">
      <c r="A11" s="5">
        <v>999225056519534</v>
      </c>
      <c r="B11" s="6">
        <v>45114</v>
      </c>
      <c r="C11" s="6">
        <v>45116</v>
      </c>
      <c r="D11" s="4">
        <v>214.42</v>
      </c>
      <c r="E11" s="4" t="str">
        <f>VLOOKUP(A11,HOP!A:L,12,0)</f>
        <v>214.42</v>
      </c>
      <c r="F11" s="4" t="str">
        <f>VLOOKUP(A11,HOP!A:C,3,0)</f>
        <v>3576162</v>
      </c>
      <c r="G11" s="4">
        <f t="shared" si="0"/>
        <v>0</v>
      </c>
      <c r="H11" s="4" t="str">
        <f t="shared" si="1"/>
        <v>,3576162</v>
      </c>
      <c r="I11" s="4" t="str">
        <f>VLOOKUP(A11,HOP!A:U,21,0)</f>
        <v>直采</v>
      </c>
    </row>
    <row r="13" spans="4:4">
      <c r="D13" s="4">
        <f>SUM(D2:D12)</f>
        <v>1213.42</v>
      </c>
    </row>
    <row r="14" spans="4:4">
      <c r="D14" s="4" t="s">
        <v>88</v>
      </c>
    </row>
    <row r="16" spans="1:3">
      <c r="A16" s="4" t="s">
        <v>89</v>
      </c>
      <c r="B16" s="4">
        <v>1213.42</v>
      </c>
      <c r="C16" s="4">
        <v>9499.96</v>
      </c>
    </row>
    <row r="17" spans="1:1">
      <c r="A17" s="4" t="s">
        <v>90</v>
      </c>
    </row>
    <row r="18" spans="1:1">
      <c r="A18" s="4" t="s">
        <v>91</v>
      </c>
    </row>
  </sheetData>
  <autoFilter ref="A1:X1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D18" sqref="D18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92</v>
      </c>
      <c r="B1" s="2" t="s">
        <v>93</v>
      </c>
      <c r="C1" s="2" t="s">
        <v>94</v>
      </c>
      <c r="D1" s="2" t="s">
        <v>95</v>
      </c>
      <c r="E1" s="2" t="s">
        <v>13</v>
      </c>
      <c r="F1" s="2" t="s">
        <v>5</v>
      </c>
      <c r="G1" s="2" t="s">
        <v>6</v>
      </c>
      <c r="H1" s="2" t="s">
        <v>96</v>
      </c>
      <c r="I1" s="2" t="s">
        <v>97</v>
      </c>
      <c r="J1" s="2" t="s">
        <v>98</v>
      </c>
      <c r="K1" s="2" t="s">
        <v>99</v>
      </c>
      <c r="L1" s="2" t="s">
        <v>100</v>
      </c>
      <c r="M1" s="2" t="s">
        <v>101</v>
      </c>
      <c r="N1" s="2" t="s">
        <v>102</v>
      </c>
      <c r="O1" s="2" t="s">
        <v>103</v>
      </c>
      <c r="P1" s="2" t="s">
        <v>104</v>
      </c>
      <c r="Q1" s="2" t="s">
        <v>105</v>
      </c>
      <c r="R1" s="2" t="s">
        <v>106</v>
      </c>
      <c r="S1" s="2" t="s">
        <v>107</v>
      </c>
      <c r="T1" s="2" t="s">
        <v>108</v>
      </c>
      <c r="U1" s="2" t="s">
        <v>109</v>
      </c>
      <c r="V1" s="2" t="s">
        <v>110</v>
      </c>
    </row>
    <row r="2" s="1" customFormat="1" spans="1:22">
      <c r="A2" s="3">
        <v>999225056519534</v>
      </c>
      <c r="B2" s="1" t="s">
        <v>111</v>
      </c>
      <c r="C2" s="1" t="s">
        <v>112</v>
      </c>
      <c r="D2" s="1" t="s">
        <v>113</v>
      </c>
      <c r="E2" s="1" t="s">
        <v>114</v>
      </c>
      <c r="F2" s="1" t="s">
        <v>115</v>
      </c>
      <c r="G2" s="1" t="s">
        <v>116</v>
      </c>
      <c r="H2" s="1" t="s">
        <v>117</v>
      </c>
      <c r="I2" s="1" t="s">
        <v>118</v>
      </c>
      <c r="J2" s="1" t="s">
        <v>30</v>
      </c>
      <c r="K2" s="1" t="s">
        <v>119</v>
      </c>
      <c r="L2" s="1" t="s">
        <v>119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  <c r="U2" s="1" t="s">
        <v>127</v>
      </c>
      <c r="V2" s="1" t="s">
        <v>128</v>
      </c>
    </row>
    <row r="3" s="1" customFormat="1" spans="1:22">
      <c r="A3" s="3">
        <v>999225039067064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115</v>
      </c>
      <c r="G3" s="1" t="s">
        <v>116</v>
      </c>
      <c r="H3" s="1" t="s">
        <v>117</v>
      </c>
      <c r="I3" s="1" t="s">
        <v>133</v>
      </c>
      <c r="J3" s="1" t="s">
        <v>30</v>
      </c>
      <c r="K3" s="1" t="s">
        <v>134</v>
      </c>
      <c r="L3" s="1" t="s">
        <v>134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135</v>
      </c>
      <c r="S3" s="1" t="s">
        <v>125</v>
      </c>
      <c r="T3" s="1" t="s">
        <v>126</v>
      </c>
      <c r="U3" s="1" t="s">
        <v>127</v>
      </c>
      <c r="V3" s="1" t="s">
        <v>128</v>
      </c>
    </row>
    <row r="4" s="1" customFormat="1" spans="1:22">
      <c r="A4" s="3">
        <v>999225027135500</v>
      </c>
      <c r="B4" s="1" t="s">
        <v>136</v>
      </c>
      <c r="C4" s="1" t="s">
        <v>137</v>
      </c>
      <c r="D4" s="1" t="s">
        <v>138</v>
      </c>
      <c r="E4" s="1" t="s">
        <v>139</v>
      </c>
      <c r="F4" s="1" t="s">
        <v>140</v>
      </c>
      <c r="G4" s="1" t="s">
        <v>116</v>
      </c>
      <c r="H4" s="1" t="s">
        <v>117</v>
      </c>
      <c r="I4" s="1" t="s">
        <v>141</v>
      </c>
      <c r="J4" s="1" t="s">
        <v>30</v>
      </c>
      <c r="K4" s="1" t="s">
        <v>142</v>
      </c>
      <c r="L4" s="1" t="s">
        <v>142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123</v>
      </c>
      <c r="R4" s="1" t="s">
        <v>143</v>
      </c>
      <c r="S4" s="1" t="s">
        <v>125</v>
      </c>
      <c r="T4" s="1" t="s">
        <v>126</v>
      </c>
      <c r="U4" s="1" t="s">
        <v>127</v>
      </c>
      <c r="V4" s="1" t="s">
        <v>128</v>
      </c>
    </row>
    <row r="5" s="1" customFormat="1" spans="1:22">
      <c r="A5" s="3">
        <v>999225001384647</v>
      </c>
      <c r="B5" s="1" t="s">
        <v>144</v>
      </c>
      <c r="C5" s="1" t="s">
        <v>145</v>
      </c>
      <c r="D5" s="1" t="s">
        <v>146</v>
      </c>
      <c r="E5" s="1" t="s">
        <v>147</v>
      </c>
      <c r="F5" s="1" t="s">
        <v>140</v>
      </c>
      <c r="G5" s="1" t="s">
        <v>116</v>
      </c>
      <c r="H5" s="1" t="s">
        <v>117</v>
      </c>
      <c r="I5" s="1" t="s">
        <v>148</v>
      </c>
      <c r="J5" s="1" t="s">
        <v>30</v>
      </c>
      <c r="K5" s="1" t="s">
        <v>149</v>
      </c>
      <c r="L5" s="1" t="s">
        <v>149</v>
      </c>
      <c r="M5" s="1" t="s">
        <v>120</v>
      </c>
      <c r="N5" s="1" t="s">
        <v>120</v>
      </c>
      <c r="O5" s="1" t="s">
        <v>121</v>
      </c>
      <c r="P5" s="1" t="s">
        <v>122</v>
      </c>
      <c r="Q5" s="1" t="s">
        <v>123</v>
      </c>
      <c r="R5" s="1" t="s">
        <v>150</v>
      </c>
      <c r="S5" s="1" t="s">
        <v>125</v>
      </c>
      <c r="T5" s="1" t="s">
        <v>126</v>
      </c>
      <c r="U5" s="1" t="s">
        <v>127</v>
      </c>
      <c r="V5" s="1" t="s">
        <v>151</v>
      </c>
    </row>
    <row r="6" s="1" customFormat="1" spans="1:22">
      <c r="A6" s="3">
        <v>999224885389344</v>
      </c>
      <c r="B6" s="1" t="s">
        <v>152</v>
      </c>
      <c r="C6" s="1" t="s">
        <v>153</v>
      </c>
      <c r="D6" s="1" t="s">
        <v>138</v>
      </c>
      <c r="E6" s="1" t="s">
        <v>154</v>
      </c>
      <c r="F6" s="1" t="s">
        <v>155</v>
      </c>
      <c r="G6" s="1" t="s">
        <v>116</v>
      </c>
      <c r="H6" s="1" t="s">
        <v>117</v>
      </c>
      <c r="I6" s="1" t="s">
        <v>156</v>
      </c>
      <c r="J6" s="1" t="s">
        <v>30</v>
      </c>
      <c r="K6" s="1" t="s">
        <v>157</v>
      </c>
      <c r="L6" s="1" t="s">
        <v>157</v>
      </c>
      <c r="M6" s="1" t="s">
        <v>120</v>
      </c>
      <c r="N6" s="1" t="s">
        <v>120</v>
      </c>
      <c r="O6" s="1" t="s">
        <v>121</v>
      </c>
      <c r="P6" s="1" t="s">
        <v>122</v>
      </c>
      <c r="Q6" s="1" t="s">
        <v>123</v>
      </c>
      <c r="R6" s="1" t="s">
        <v>158</v>
      </c>
      <c r="S6" s="1" t="s">
        <v>125</v>
      </c>
      <c r="T6" s="1" t="s">
        <v>126</v>
      </c>
      <c r="U6" s="1" t="s">
        <v>127</v>
      </c>
      <c r="V6" s="1" t="s">
        <v>128</v>
      </c>
    </row>
    <row r="7" s="1" customFormat="1" spans="1:22">
      <c r="A7" s="3">
        <v>999224833691777</v>
      </c>
      <c r="B7" s="1" t="s">
        <v>159</v>
      </c>
      <c r="C7" s="1" t="s">
        <v>160</v>
      </c>
      <c r="D7" s="1" t="s">
        <v>161</v>
      </c>
      <c r="E7" s="1" t="s">
        <v>162</v>
      </c>
      <c r="F7" s="1" t="s">
        <v>115</v>
      </c>
      <c r="G7" s="1" t="s">
        <v>116</v>
      </c>
      <c r="H7" s="1" t="s">
        <v>117</v>
      </c>
      <c r="I7" s="1" t="s">
        <v>163</v>
      </c>
      <c r="J7" s="1" t="s">
        <v>30</v>
      </c>
      <c r="K7" s="1" t="s">
        <v>164</v>
      </c>
      <c r="L7" s="1" t="s">
        <v>164</v>
      </c>
      <c r="M7" s="1" t="s">
        <v>120</v>
      </c>
      <c r="N7" s="1" t="s">
        <v>120</v>
      </c>
      <c r="O7" s="1" t="s">
        <v>121</v>
      </c>
      <c r="P7" s="1" t="s">
        <v>122</v>
      </c>
      <c r="Q7" s="1" t="s">
        <v>123</v>
      </c>
      <c r="R7" s="1" t="s">
        <v>165</v>
      </c>
      <c r="S7" s="1" t="s">
        <v>125</v>
      </c>
      <c r="T7" s="1" t="s">
        <v>126</v>
      </c>
      <c r="U7" s="1" t="s">
        <v>127</v>
      </c>
      <c r="V7" s="1" t="s">
        <v>166</v>
      </c>
    </row>
    <row r="8" s="1" customFormat="1" spans="1:22">
      <c r="A8" s="3">
        <v>999224818172747</v>
      </c>
      <c r="B8" s="1" t="s">
        <v>167</v>
      </c>
      <c r="C8" s="1" t="s">
        <v>168</v>
      </c>
      <c r="D8" s="1" t="s">
        <v>169</v>
      </c>
      <c r="E8" s="1" t="s">
        <v>170</v>
      </c>
      <c r="F8" s="1" t="s">
        <v>115</v>
      </c>
      <c r="G8" s="1" t="s">
        <v>116</v>
      </c>
      <c r="H8" s="1" t="s">
        <v>117</v>
      </c>
      <c r="I8" s="1" t="s">
        <v>171</v>
      </c>
      <c r="J8" s="1" t="s">
        <v>30</v>
      </c>
      <c r="K8" s="1" t="s">
        <v>172</v>
      </c>
      <c r="L8" s="1" t="s">
        <v>172</v>
      </c>
      <c r="M8" s="1" t="s">
        <v>120</v>
      </c>
      <c r="N8" s="1" t="s">
        <v>120</v>
      </c>
      <c r="O8" s="1" t="s">
        <v>121</v>
      </c>
      <c r="P8" s="1" t="s">
        <v>122</v>
      </c>
      <c r="Q8" s="1" t="s">
        <v>123</v>
      </c>
      <c r="R8" s="1" t="s">
        <v>173</v>
      </c>
      <c r="S8" s="1" t="s">
        <v>125</v>
      </c>
      <c r="T8" s="1" t="s">
        <v>126</v>
      </c>
      <c r="U8" s="1" t="s">
        <v>127</v>
      </c>
      <c r="V8" s="1" t="s">
        <v>174</v>
      </c>
    </row>
    <row r="9" s="1" customFormat="1" spans="1:22">
      <c r="A9" s="3">
        <v>999224814765929</v>
      </c>
      <c r="B9" s="1" t="s">
        <v>167</v>
      </c>
      <c r="C9" s="1" t="s">
        <v>175</v>
      </c>
      <c r="D9" s="1" t="s">
        <v>176</v>
      </c>
      <c r="E9" s="1" t="s">
        <v>177</v>
      </c>
      <c r="F9" s="1" t="s">
        <v>178</v>
      </c>
      <c r="G9" s="1" t="s">
        <v>116</v>
      </c>
      <c r="H9" s="1" t="s">
        <v>117</v>
      </c>
      <c r="I9" s="1" t="s">
        <v>179</v>
      </c>
      <c r="J9" s="1" t="s">
        <v>30</v>
      </c>
      <c r="K9" s="1" t="s">
        <v>180</v>
      </c>
      <c r="L9" s="1" t="s">
        <v>180</v>
      </c>
      <c r="M9" s="1" t="s">
        <v>120</v>
      </c>
      <c r="N9" s="1" t="s">
        <v>120</v>
      </c>
      <c r="O9" s="1" t="s">
        <v>121</v>
      </c>
      <c r="P9" s="1" t="s">
        <v>122</v>
      </c>
      <c r="Q9" s="1" t="s">
        <v>123</v>
      </c>
      <c r="R9" s="1" t="s">
        <v>181</v>
      </c>
      <c r="S9" s="1" t="s">
        <v>125</v>
      </c>
      <c r="T9" s="1" t="s">
        <v>126</v>
      </c>
      <c r="U9" s="1" t="s">
        <v>127</v>
      </c>
      <c r="V9" s="1" t="s">
        <v>151</v>
      </c>
    </row>
    <row r="10" s="1" customFormat="1" spans="1:22">
      <c r="A10" s="3">
        <v>999224808605582</v>
      </c>
      <c r="B10" s="1" t="s">
        <v>182</v>
      </c>
      <c r="C10" s="1" t="s">
        <v>183</v>
      </c>
      <c r="D10" s="1" t="s">
        <v>184</v>
      </c>
      <c r="E10" s="1" t="s">
        <v>185</v>
      </c>
      <c r="F10" s="1" t="s">
        <v>155</v>
      </c>
      <c r="G10" s="1" t="s">
        <v>116</v>
      </c>
      <c r="H10" s="1" t="s">
        <v>117</v>
      </c>
      <c r="I10" s="1" t="s">
        <v>186</v>
      </c>
      <c r="J10" s="1" t="s">
        <v>30</v>
      </c>
      <c r="K10" s="1" t="s">
        <v>187</v>
      </c>
      <c r="L10" s="1" t="s">
        <v>187</v>
      </c>
      <c r="M10" s="1" t="s">
        <v>120</v>
      </c>
      <c r="N10" s="1" t="s">
        <v>120</v>
      </c>
      <c r="O10" s="1" t="s">
        <v>121</v>
      </c>
      <c r="P10" s="1" t="s">
        <v>122</v>
      </c>
      <c r="Q10" s="1" t="s">
        <v>123</v>
      </c>
      <c r="R10" s="1" t="s">
        <v>188</v>
      </c>
      <c r="S10" s="1" t="s">
        <v>125</v>
      </c>
      <c r="T10" s="1" t="s">
        <v>126</v>
      </c>
      <c r="U10" s="1" t="s">
        <v>127</v>
      </c>
      <c r="V10" s="1" t="s">
        <v>128</v>
      </c>
    </row>
    <row r="11" s="1" customFormat="1" spans="1:22">
      <c r="A11" s="3">
        <v>999224746871565</v>
      </c>
      <c r="B11" s="1" t="s">
        <v>189</v>
      </c>
      <c r="C11" s="1" t="s">
        <v>190</v>
      </c>
      <c r="D11" s="1" t="s">
        <v>191</v>
      </c>
      <c r="E11" s="1" t="s">
        <v>192</v>
      </c>
      <c r="F11" s="1" t="s">
        <v>140</v>
      </c>
      <c r="G11" s="1" t="s">
        <v>116</v>
      </c>
      <c r="H11" s="1" t="s">
        <v>117</v>
      </c>
      <c r="I11" s="1" t="s">
        <v>193</v>
      </c>
      <c r="J11" s="1" t="s">
        <v>30</v>
      </c>
      <c r="K11" s="1" t="s">
        <v>194</v>
      </c>
      <c r="L11" s="1" t="s">
        <v>194</v>
      </c>
      <c r="M11" s="1" t="s">
        <v>120</v>
      </c>
      <c r="N11" s="1" t="s">
        <v>120</v>
      </c>
      <c r="O11" s="1" t="s">
        <v>121</v>
      </c>
      <c r="P11" s="1" t="s">
        <v>122</v>
      </c>
      <c r="Q11" s="1" t="s">
        <v>123</v>
      </c>
      <c r="R11" s="1" t="s">
        <v>195</v>
      </c>
      <c r="S11" s="1" t="s">
        <v>125</v>
      </c>
      <c r="T11" s="1" t="s">
        <v>126</v>
      </c>
      <c r="U11" s="1" t="s">
        <v>127</v>
      </c>
      <c r="V11" s="1" t="s">
        <v>151</v>
      </c>
    </row>
    <row r="12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2023-07-12T01:18:00Z</dcterms:created>
  <dcterms:modified xsi:type="dcterms:W3CDTF">2023-07-12T02:03:06Z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9C2CE987D3FE4E6FA4CFCD000A0CA663_12</vt:lpwstr>
  </property>
  <property fmtid="{D5CDD505-2E9C-101B-9397-08002B2CF9AE}" pid="3" name="KSOProductBuildVer">
    <vt:lpwstr>2052-11.1.0.14309</vt:lpwstr>
  </property>
</Properties>
</file>