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<sst xmlns="http://schemas.openxmlformats.org/spreadsheetml/2006/main" count="292" uniqueCount="140">
  <si>
    <t>去哪儿网酒店预付对账单</t>
  </si>
  <si>
    <t>供应商名称：</t>
  </si>
  <si>
    <t>汇趣住</t>
  </si>
  <si>
    <t>结算周期：</t>
  </si>
  <si>
    <t>2023-07-11至2023-07-12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</si>
  <si>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</si>
  <si>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</si>
  <si>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</si>
  <si>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</si>
  <si>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</si>
  <si>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</si>
  <si>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</si>
  <si>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</si>
  <si>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</si>
  <si>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</si>
  <si>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</si>
  <si>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</si>
  <si>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</si>
  <si>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</si>
  <si>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</si>
  <si>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¥664.00</t>
  </si>
  <si>
    <t>¥87.70</t>
  </si>
  <si>
    <t>¥576.30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</si>
  <si>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</si>
  <si>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</si>
  <si>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</si>
  <si>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</si>
  <si>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</si>
  <si>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</si>
  <si>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</si>
  <si>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</si>
  <si>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</si>
  <si>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</si>
  <si>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</si>
  <si>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</si>
  <si>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</si>
  <si>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</si>
  <si>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</si>
  <si>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</si>
  <si>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</si>
  <si>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</si>
  <si>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</si>
  <si>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</si>
  <si>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</si>
  <si>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</si>
  <si>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</si>
  <si>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</si>
  <si>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</si>
  <si>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</si>
  <si>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</si>
  <si>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</si>
  <si>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</si>
  <si>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</si>
  <si>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</si>
  <si>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</si>
  <si>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</si>
  <si>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</si>
  <si>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</si>
  <si>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</si>
  <si>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</si>
  <si>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</si>
  <si>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</si>
  <si>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</si>
  <si>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</si>
  <si>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</si>
  <si>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</si>
  <si>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</si>
  <si>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</si>
  <si>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</si>
  <si>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</si>
  <si>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103420749096</t>
  </si>
  <si>
    <t>酒店预付</t>
  </si>
  <si>
    <t>否</t>
  </si>
  <si>
    <t>普通</t>
  </si>
  <si>
    <t>375510432</t>
  </si>
  <si>
    <t>锦江之星(贵阳文昌阁甲秀楼省医地铁站店)</t>
  </si>
  <si>
    <t>1639468</t>
  </si>
  <si>
    <t>孟繁君</t>
  </si>
  <si>
    <t>2023-07-11</t>
  </si>
  <si>
    <t>2023-07-12</t>
  </si>
  <si>
    <t>¥357.00</t>
  </si>
  <si>
    <t>¥46.92</t>
  </si>
  <si>
    <t>¥310.08</t>
  </si>
  <si>
    <t>商务标准房A</t>
  </si>
  <si>
    <t>WEBSITE</t>
  </si>
  <si>
    <t>103420087955</t>
  </si>
  <si>
    <t>312491824</t>
  </si>
  <si>
    <t>锦江之星(克拉玛依石油大厦百瑞广场店)</t>
  </si>
  <si>
    <t>贾生宁</t>
  </si>
  <si>
    <t>¥307.00</t>
  </si>
  <si>
    <t>¥40.78</t>
  </si>
  <si>
    <t>¥266.22</t>
  </si>
  <si>
    <t>标准大小双床房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</si>
  <si>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</si>
  <si>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</si>
  <si>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</si>
  <si>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</si>
  <si>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</si>
  <si>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</si>
  <si>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</si>
  <si>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</si>
  <si>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</si>
  <si>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</si>
  <si>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</si>
  <si>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A230713113255481</t>
  </si>
  <si>
    <r>
      <t>总计：</t>
    </r>
    <r>
      <rPr>
        <sz val="10"/>
        <rFont val="Arial"/>
        <charset val="134"/>
      </rPr>
      <t>576.3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</si>
  <si>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</si>
  <si>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</si>
  <si>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</si>
  <si>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</si>
  <si>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</si>
  <si>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</si>
  <si>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</si>
  <si>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</si>
  <si>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</si>
  <si>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</si>
  <si>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</si>
  <si>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</si>
  <si>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</si>
  <si>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</si>
  <si>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</si>
  <si>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</si>
  <si>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</si>
  <si>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</si>
  <si>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3622684</t>
  </si>
  <si>
    <t>锦江之星（克拉玛依石油大厦百瑞广场店）</t>
  </si>
  <si>
    <t>--</t>
  </si>
  <si>
    <t>266.22</t>
  </si>
  <si>
    <t>RMB</t>
  </si>
  <si>
    <t>0</t>
  </si>
  <si>
    <t>0.00</t>
  </si>
  <si>
    <t>汇趣住国内直连</t>
  </si>
  <si>
    <t>01.011247</t>
  </si>
  <si>
    <t>2023-07-11 21:44:23</t>
  </si>
  <si>
    <t>直连</t>
  </si>
  <si>
    <t>中国</t>
  </si>
  <si>
    <t>3620031</t>
  </si>
  <si>
    <t>锦江之星（贵阳文昌阁甲秀楼省医地铁站店）</t>
  </si>
  <si>
    <t>310.08</t>
  </si>
  <si>
    <t>2023-07-11 12:13:49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</si>
</sst>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customHeight="1" spans="1:32">
      <c r="A4" s="10" t="s">
        <v>93</v>
      </c>
      <c r="B4" s="10"/>
      <c r="C4" s="10" t="s">
        <v>94</v>
      </c>
      <c r="D4" s="10"/>
      <c r="E4" s="10"/>
      <c r="F4" s="10"/>
      <c r="G4" s="10" t="s">
        <v>94</v>
      </c>
      <c r="H4" s="10" t="s">
        <v>94</v>
      </c>
      <c r="I4" s="10" t="s">
        <v>94</v>
      </c>
      <c r="J4" s="10" t="s">
        <v>94</v>
      </c>
      <c r="K4" s="10" t="s">
        <v>94</v>
      </c>
      <c r="L4" s="10" t="s">
        <v>94</v>
      </c>
      <c r="M4" s="10" t="s">
        <v>94</v>
      </c>
      <c r="N4" s="10" t="s">
        <v>94</v>
      </c>
      <c r="O4" s="10" t="s">
        <v>94</v>
      </c>
      <c r="P4" s="10" t="s">
        <v>94</v>
      </c>
      <c r="Q4" s="10"/>
      <c r="R4" s="13" t="s">
        <v>20</v>
      </c>
      <c r="S4" s="13" t="s">
        <v>19</v>
      </c>
      <c r="T4" s="10" t="s">
        <v>94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94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95</v>
      </c>
      <c r="B1" s="4" t="s">
        <v>96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97</v>
      </c>
      <c r="H1" s="4" t="s">
        <v>98</v>
      </c>
      <c r="I1" s="4" t="s">
        <v>13</v>
      </c>
      <c r="J1" s="4" t="s">
        <v>17</v>
      </c>
      <c r="K1" s="4" t="s">
        <v>18</v>
      </c>
      <c r="L1" s="9" t="s">
        <v>99</v>
      </c>
      <c r="M1" s="4" t="s">
        <v>100</v>
      </c>
      <c r="N1" s="4" t="s">
        <v>101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103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310.08</v>
      </c>
      <c r="E2" t="str">
        <f>VLOOKUP(A2,HOP!A:L,12,0)</f>
        <v>310.08</v>
      </c>
      <c r="F2" t="str">
        <f>VLOOKUP(A2,HOP!A:C,3,0)</f>
        <v>3620031</v>
      </c>
      <c r="G2">
        <f>D2-E2</f>
        <v>0</v>
      </c>
      <c r="H2" t="str">
        <f>$H$1&amp;F2</f>
        <v>，3620031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266.22</v>
      </c>
      <c r="E3" t="str">
        <f>VLOOKUP(A3,HOP!A:L,12,0)</f>
        <v>266.22</v>
      </c>
      <c r="F3" t="str">
        <f>VLOOKUP(A3,HOP!A:C,3,0)</f>
        <v>3622684</v>
      </c>
      <c r="G3">
        <f>D3-E3</f>
        <v>0</v>
      </c>
      <c r="H3" t="str">
        <f>$H$1&amp;F3</f>
        <v>，3622684</v>
      </c>
      <c r="I3" t="str">
        <f>VLOOKUP(A3,HOP!A:U,21,0)</f>
        <v>直连</v>
      </c>
    </row>
    <row r="5" spans="4:4">
      <c r="D5" s="3">
        <f>SUM(D2:D4)</f>
        <v>576.3</v>
      </c>
    </row>
    <row r="7" ht="14.25" spans="4:4">
      <c r="D7" s="8" t="s">
        <v>22</v>
      </c>
    </row>
    <row r="11" spans="1:1">
      <c r="A11" t="s">
        <v>104</v>
      </c>
    </row>
    <row r="12" spans="1:1">
      <c r="A12" s="5" t="s">
        <v>105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106</v>
      </c>
      <c r="B1" s="2" t="s">
        <v>107</v>
      </c>
      <c r="C1" s="2" t="s">
        <v>108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109</v>
      </c>
      <c r="I1" s="2" t="s">
        <v>110</v>
      </c>
      <c r="J1" s="2" t="s">
        <v>111</v>
      </c>
      <c r="K1" s="2" t="s">
        <v>112</v>
      </c>
      <c r="L1" s="2" t="s">
        <v>113</v>
      </c>
      <c r="M1" s="2" t="s">
        <v>114</v>
      </c>
      <c r="N1" s="2" t="s">
        <v>115</v>
      </c>
      <c r="O1" s="2" t="s">
        <v>116</v>
      </c>
      <c r="P1" s="2" t="s">
        <v>117</v>
      </c>
      <c r="Q1" s="2" t="s">
        <v>118</v>
      </c>
      <c r="R1" s="2" t="s">
        <v>119</v>
      </c>
      <c r="S1" s="2" t="s">
        <v>120</v>
      </c>
      <c r="T1" s="2" t="s">
        <v>121</v>
      </c>
      <c r="U1" s="2" t="s">
        <v>122</v>
      </c>
      <c r="V1" s="2" t="s">
        <v>123</v>
      </c>
    </row>
    <row r="2" s="1" customFormat="1" spans="1:22">
      <c r="A2" s="1" t="s">
        <v>85</v>
      </c>
      <c r="B2" s="1" t="s">
        <v>78</v>
      </c>
      <c r="C2" s="1" t="s">
        <v>124</v>
      </c>
      <c r="D2" s="1" t="s">
        <v>125</v>
      </c>
      <c r="E2" s="1" t="s">
        <v>88</v>
      </c>
      <c r="F2" s="1" t="s">
        <v>78</v>
      </c>
      <c r="G2" s="1" t="s">
        <v>79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72</v>
      </c>
      <c r="T2" s="1" t="s">
        <v>34</v>
      </c>
      <c r="U2" s="1" t="s">
        <v>134</v>
      </c>
      <c r="V2" s="1" t="s">
        <v>135</v>
      </c>
    </row>
    <row r="3" s="1" customFormat="1" spans="1:22">
      <c r="A3" s="1" t="s">
        <v>70</v>
      </c>
      <c r="B3" s="1" t="s">
        <v>78</v>
      </c>
      <c r="C3" s="1" t="s">
        <v>136</v>
      </c>
      <c r="D3" s="1" t="s">
        <v>137</v>
      </c>
      <c r="E3" s="1" t="s">
        <v>77</v>
      </c>
      <c r="F3" s="1" t="s">
        <v>78</v>
      </c>
      <c r="G3" s="1" t="s">
        <v>79</v>
      </c>
      <c r="H3" s="1" t="s">
        <v>126</v>
      </c>
      <c r="I3" s="1" t="s">
        <v>138</v>
      </c>
      <c r="J3" s="1" t="s">
        <v>128</v>
      </c>
      <c r="K3" s="1" t="s">
        <v>138</v>
      </c>
      <c r="L3" s="1" t="s">
        <v>138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139</v>
      </c>
      <c r="S3" s="1" t="s">
        <v>72</v>
      </c>
      <c r="T3" s="1" t="s">
        <v>34</v>
      </c>
      <c r="U3" s="1" t="s">
        <v>134</v>
      </c>
      <c r="V3" s="1" t="s">
        <v>135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2023-07-13T03:35:38Z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111D510554C649BD9AB39E42BA4CADD7_12</vt:lpwstr>
  </property>
</Properties>
</file>