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</definedName>
  </definedNames>
  <calcPr calcId="144525"/>
</workbook>
</file>

<file path=xl/sharedStrings.xml><?xml version="1.0" encoding="utf-8"?>
<sst xmlns="http://schemas.openxmlformats.org/spreadsheetml/2006/main" count="113" uniqueCount="86">
  <si>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</si>
  <si>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</si>
  <si>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</si>
  <si>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</si>
  <si>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</si>
  <si>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</si>
  <si>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</si>
  <si>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</si>
  <si>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</si>
  <si>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</si>
  <si>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</si>
  <si>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</si>
  <si>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</si>
  <si>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</si>
  <si>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</si>
  <si>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</si>
  <si>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</si>
  <si>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</si>
  <si>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</si>
  <si>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</si>
  <si>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</si>
  <si>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</si>
  <si>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</si>
  <si>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</si>
  <si>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</si>
  <si>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999225023532653	</t>
  </si>
  <si>
    <t>Ctrip</t>
  </si>
  <si>
    <t>正常</t>
  </si>
  <si>
    <t>[曼谷]曼谷假日酒店(Holiday Inn Bangkok, an IHG Hotel)(37196085)</t>
  </si>
  <si>
    <t>标准房&lt;2人入住&gt;&lt;不退款&gt;</t>
  </si>
  <si>
    <t>USD</t>
  </si>
  <si>
    <t>Sun/Tieyan,Wang/Shichen</t>
  </si>
  <si>
    <t>CA5326230713USD</t>
  </si>
  <si>
    <t>未提现</t>
  </si>
  <si>
    <t>携程开票</t>
  </si>
  <si>
    <t xml:space="preserve">3567628	</t>
  </si>
  <si>
    <t xml:space="preserve">	</t>
  </si>
  <si>
    <t>取消</t>
  </si>
  <si>
    <t xml:space="preserve">999225035509964	</t>
  </si>
  <si>
    <t>[古晋]美音酒店 - 古晋海滨店(Tune Hotel - Waterfront Kuching)(39054135)</t>
  </si>
  <si>
    <t>豪华双人床房&lt;2人入住&gt;&lt;不退款&gt;</t>
  </si>
  <si>
    <t>HASHIM/MUHAMMAD ZULHILMI BIN</t>
  </si>
  <si>
    <t xml:space="preserve">3571626	</t>
  </si>
  <si>
    <t xml:space="preserve">177239606	</t>
  </si>
  <si>
    <t>,</t>
  </si>
  <si>
    <t>USD 78.18</t>
  </si>
  <si>
    <t>A230713092019911</t>
  </si>
  <si>
    <t>USD / HKD 当前参考汇率: 7.82596</t>
  </si>
  <si>
    <t>总计：78.18 USD/
611.83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</si>
  <si>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</si>
  <si>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</si>
  <si>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</si>
  <si>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</si>
  <si>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</si>
  <si>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</si>
  <si>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</si>
  <si>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</si>
  <si>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</si>
  <si>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</si>
  <si>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</si>
  <si>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</si>
  <si>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</si>
  <si>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</si>
  <si>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</si>
  <si>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</si>
  <si>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</si>
  <si>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</si>
  <si>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</si>
  <si>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2023-06-30</t>
  </si>
  <si>
    <t>3571626</t>
  </si>
  <si>
    <t>河滨区途恩酒店</t>
  </si>
  <si>
    <t>HASHIM MUHAMMAD ZULHILMI BIN</t>
  </si>
  <si>
    <t>2023-07-08</t>
  </si>
  <si>
    <t>2023-07-10</t>
  </si>
  <si>
    <t>退房日周结</t>
  </si>
  <si>
    <t>568.06</t>
  </si>
  <si>
    <t>78.18</t>
  </si>
  <si>
    <t>0</t>
  </si>
  <si>
    <t>0.00</t>
  </si>
  <si>
    <t>携程盛景国际直连</t>
  </si>
  <si>
    <t>01.010677</t>
  </si>
  <si>
    <t>2023-06-30 17:12:40</t>
  </si>
  <si>
    <t>否</t>
  </si>
  <si>
    <t>汇智国际旅游发展有限公司</t>
  </si>
  <si>
    <t>直采</t>
  </si>
  <si>
    <t>马来西亚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</si>
</sst>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358140</xdr:colOff>
      <xdr:row>5</xdr:row>
      <xdr:rowOff>30480</xdr:rowOff>
    </xdr:from>
    <xdr:to>
      <xdr:col>20</xdr:col>
      <xdr:colOff>556260</xdr:colOff>
      <xdr:row>31</xdr:row>
      <xdr:rowOff>7620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24400" y="762000"/>
          <a:ext cx="9799320" cy="4732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10" defaultRowHeight="14.4" outlineLevelRow="3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45112</v>
      </c>
      <c r="G2" s="6">
        <v>45117</v>
      </c>
      <c r="H2" s="4">
        <v>1</v>
      </c>
      <c r="I2" s="4">
        <v>5</v>
      </c>
      <c r="J2" s="4">
        <v>5</v>
      </c>
      <c r="K2" s="4" t="s">
        <v>30</v>
      </c>
      <c r="L2" s="4">
        <v>693.43</v>
      </c>
      <c r="M2" s="4">
        <v>693.43</v>
      </c>
      <c r="N2" s="4" t="s">
        <v>31</v>
      </c>
      <c r="O2" s="4" t="s">
        <v>32</v>
      </c>
      <c r="P2" s="4" t="s">
        <v>33</v>
      </c>
      <c r="Q2" s="4">
        <v>0</v>
      </c>
      <c r="R2" s="7">
        <v>45106.0000115741</v>
      </c>
      <c r="S2" s="6">
        <v>45120</v>
      </c>
      <c r="T2" s="4" t="s">
        <v>34</v>
      </c>
      <c r="U2" s="4">
        <v>693.43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45112</v>
      </c>
      <c r="G3" s="6">
        <v>45117</v>
      </c>
      <c r="H3" s="4">
        <v>1</v>
      </c>
      <c r="I3" s="4">
        <v>5</v>
      </c>
      <c r="J3" s="4">
        <v>5</v>
      </c>
      <c r="K3" s="4" t="s">
        <v>30</v>
      </c>
      <c r="L3" s="4">
        <v>-693.43</v>
      </c>
      <c r="M3" s="4">
        <v>-693.43</v>
      </c>
      <c r="N3" s="4" t="s">
        <v>31</v>
      </c>
      <c r="O3" s="4" t="s">
        <v>32</v>
      </c>
      <c r="P3" s="4" t="s">
        <v>33</v>
      </c>
      <c r="Q3" s="4">
        <v>0</v>
      </c>
      <c r="R3" s="7">
        <v>45106.0000115741</v>
      </c>
      <c r="S3" s="6">
        <v>45120</v>
      </c>
      <c r="T3" s="4" t="s">
        <v>34</v>
      </c>
      <c r="U3" s="4">
        <v>-693.43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45115</v>
      </c>
      <c r="G4" s="6">
        <v>45117</v>
      </c>
      <c r="H4" s="4">
        <v>2</v>
      </c>
      <c r="I4" s="4">
        <v>2</v>
      </c>
      <c r="J4" s="4">
        <v>4</v>
      </c>
      <c r="K4" s="4" t="s">
        <v>30</v>
      </c>
      <c r="L4" s="4">
        <v>78.18</v>
      </c>
      <c r="M4" s="4">
        <v>78.18</v>
      </c>
      <c r="N4" s="4" t="s">
        <v>41</v>
      </c>
      <c r="O4" s="4" t="s">
        <v>32</v>
      </c>
      <c r="P4" s="4" t="s">
        <v>33</v>
      </c>
      <c r="Q4" s="4">
        <v>0</v>
      </c>
      <c r="R4" s="7">
        <v>45107</v>
      </c>
      <c r="S4" s="6">
        <v>45120</v>
      </c>
      <c r="T4" s="4" t="s">
        <v>34</v>
      </c>
      <c r="U4" s="4">
        <v>78.18</v>
      </c>
      <c r="V4" s="4">
        <v>0</v>
      </c>
      <c r="W4" s="4">
        <v>0</v>
      </c>
      <c r="X4" s="4" t="s">
        <v>42</v>
      </c>
      <c r="Y4" s="4" t="s">
        <v>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"/>
  <sheetViews>
    <sheetView tabSelected="1" workbookViewId="0">
      <selection activeCell="B22" sqref="B22"/>
    </sheetView>
  </sheetViews>
  <sheetFormatPr defaultColWidth="10" defaultRowHeight="14.4"/>
  <cols>
    <col min="1" max="1" width="12.8888888888889" style="4"/>
    <col min="2" max="2" width="10" style="4"/>
    <col min="3" max="3" width="10.7777777777778" style="4"/>
    <col min="4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hidden="1" spans="1:9">
      <c r="A2" s="5">
        <v>999225023532653</v>
      </c>
      <c r="B2" s="6">
        <v>45112</v>
      </c>
      <c r="C2" s="6">
        <v>45117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999225035509964</v>
      </c>
      <c r="B3" s="6">
        <v>45115</v>
      </c>
      <c r="C3" s="6">
        <v>45117</v>
      </c>
      <c r="D3" s="4">
        <v>78.18</v>
      </c>
      <c r="E3" s="4" t="str">
        <f>VLOOKUP(A3,HOP!A:L,12,0)</f>
        <v>78.18</v>
      </c>
      <c r="F3" s="4" t="str">
        <f>VLOOKUP(A3,HOP!A:C,3,0)</f>
        <v>3571626</v>
      </c>
      <c r="G3" s="4">
        <f>D3-E3</f>
        <v>0</v>
      </c>
      <c r="H3" s="4" t="str">
        <f>$H$1&amp;F3</f>
        <v>,3571626</v>
      </c>
      <c r="I3" s="4" t="str">
        <f>VLOOKUP(A3,HOP!A:U,21,0)</f>
        <v>直采</v>
      </c>
    </row>
    <row r="5" spans="4:4">
      <c r="D5" s="4">
        <f>SUM(D2:D4)</f>
        <v>78.18</v>
      </c>
    </row>
    <row r="6" spans="4:4">
      <c r="D6" s="4" t="s">
        <v>45</v>
      </c>
    </row>
    <row r="8" spans="1:3">
      <c r="A8" s="4" t="s">
        <v>46</v>
      </c>
      <c r="B8" s="4">
        <v>78.18</v>
      </c>
      <c r="C8" s="4">
        <v>611.83</v>
      </c>
    </row>
    <row r="9" spans="1:1">
      <c r="A9" s="4" t="s">
        <v>47</v>
      </c>
    </row>
    <row r="10" spans="1:1">
      <c r="A10" s="4" t="s">
        <v>48</v>
      </c>
    </row>
  </sheetData>
  <autoFilter ref="A1:X3">
    <filterColumn colId="3">
      <filters>
        <filter val="78.1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2" sqref="D12"/>
    </sheetView>
  </sheetViews>
  <sheetFormatPr defaultColWidth="8.88888888888889" defaultRowHeight="13.2" outlineLevelRow="1"/>
  <cols>
    <col min="1" max="1" width="12.8888888888889" style="1"/>
    <col min="2" max="16383" width="8.88888888888889" style="1"/>
  </cols>
  <sheetData>
    <row r="1" s="1" customFormat="1" spans="1:22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  <c r="U1" s="2" t="s">
        <v>66</v>
      </c>
      <c r="V1" s="2" t="s">
        <v>67</v>
      </c>
    </row>
    <row r="2" s="1" customFormat="1" spans="1:22">
      <c r="A2" s="3">
        <v>999225035509964</v>
      </c>
      <c r="B2" s="1" t="s">
        <v>68</v>
      </c>
      <c r="C2" s="1" t="s">
        <v>69</v>
      </c>
      <c r="D2" s="1" t="s">
        <v>70</v>
      </c>
      <c r="E2" s="1" t="s">
        <v>71</v>
      </c>
      <c r="F2" s="1" t="s">
        <v>72</v>
      </c>
      <c r="G2" s="1" t="s">
        <v>73</v>
      </c>
      <c r="H2" s="1" t="s">
        <v>74</v>
      </c>
      <c r="I2" s="1" t="s">
        <v>75</v>
      </c>
      <c r="J2" s="1" t="s">
        <v>30</v>
      </c>
      <c r="K2" s="1" t="s">
        <v>76</v>
      </c>
      <c r="L2" s="1" t="s">
        <v>76</v>
      </c>
      <c r="M2" s="1" t="s">
        <v>77</v>
      </c>
      <c r="N2" s="1" t="s">
        <v>77</v>
      </c>
      <c r="O2" s="1" t="s">
        <v>78</v>
      </c>
      <c r="P2" s="1" t="s">
        <v>79</v>
      </c>
      <c r="Q2" s="1" t="s">
        <v>80</v>
      </c>
      <c r="R2" s="1" t="s">
        <v>81</v>
      </c>
      <c r="S2" s="1" t="s">
        <v>82</v>
      </c>
      <c r="T2" s="1" t="s">
        <v>83</v>
      </c>
      <c r="U2" s="1" t="s">
        <v>84</v>
      </c>
      <c r="V2" s="1" t="s">
        <v>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2023-07-13T01:16:15Z</dcterms:created>
  <dcterms:modified xsi:type="dcterms:W3CDTF">2023-07-13T01:21:16Z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F988BF8C00DD4B32811285EE456D2B1A_12</vt:lpwstr>
  </property>
  <property fmtid="{D5CDD505-2E9C-101B-9397-08002B2CF9AE}" pid="3" name="KSOProductBuildVer">
    <vt:lpwstr>2052-11.1.0.14309</vt:lpwstr>
  </property>
</Properties>
</file>