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<sst xmlns="http://schemas.openxmlformats.org/spreadsheetml/2006/main" count="615" uniqueCount="242">
  <si>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</si>
  <si>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</si>
  <si>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</si>
  <si>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</si>
  <si>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</si>
  <si>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</si>
  <si>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</si>
  <si>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</si>
  <si>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</si>
  <si>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</si>
  <si>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</si>
  <si>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</si>
  <si>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</si>
  <si>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</si>
  <si>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</si>
  <si>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</si>
  <si>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</si>
  <si>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</si>
  <si>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</si>
  <si>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</si>
  <si>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</si>
  <si>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</si>
  <si>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</si>
  <si>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</si>
  <si>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</si>
  <si>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999224971662580	</t>
  </si>
  <si>
    <t>Ctrip</t>
  </si>
  <si>
    <t>正常</t>
  </si>
  <si>
    <t>[梅州]梅州昌盛豪生大酒店(45834822)</t>
  </si>
  <si>
    <t>柚见客家——非遗套房&lt;特惠专享&gt;&lt;双人入住&gt;&lt;双早&gt;&lt;日历房套餐高价值&gt;&lt;新酒店礼盒&gt;</t>
  </si>
  <si>
    <t>CNY</t>
  </si>
  <si>
    <t>谢裕君</t>
  </si>
  <si>
    <t>CA363230715CNY</t>
  </si>
  <si>
    <t>未提现</t>
  </si>
  <si>
    <t>携程开票</t>
  </si>
  <si>
    <t xml:space="preserve">	</t>
  </si>
  <si>
    <t xml:space="preserve">589657	</t>
  </si>
  <si>
    <t xml:space="preserve">999225000557620	</t>
  </si>
  <si>
    <t>[香港]香港广易商务宾馆(家庭旅馆)(WIDE EVER HOSTEL)(2981749)</t>
  </si>
  <si>
    <t>大床房&lt;特惠专享&gt;&lt;双人入住&gt;&lt;无早&gt;</t>
  </si>
  <si>
    <t>Liuzhilin/Liuzhilin,Yaojiayi/Yaojiayi</t>
  </si>
  <si>
    <t xml:space="preserve">3561426	</t>
  </si>
  <si>
    <t xml:space="preserve">999225004513925	</t>
  </si>
  <si>
    <t>[梅州]梅州白天鹅迎宾馆(100697959)</t>
  </si>
  <si>
    <t>商务江景双床房&lt;特惠促销&gt;&lt;双人入住&gt;&lt;双早&gt;&lt;日历房套餐高价值&gt;&lt;新酒店礼盒&gt;</t>
  </si>
  <si>
    <t>张南华</t>
  </si>
  <si>
    <t xml:space="preserve">999225010003192	</t>
  </si>
  <si>
    <t>商务江景大床房&lt;超值特惠&gt;&lt;双人入住&gt;&lt;日历房套餐高价值&gt;&lt;单早&gt;&lt;新酒店礼盒&gt;</t>
  </si>
  <si>
    <t>冯满胜</t>
  </si>
  <si>
    <t xml:space="preserve">999225010202265	</t>
  </si>
  <si>
    <t>谢顺生</t>
  </si>
  <si>
    <t xml:space="preserve">999225010208197	</t>
  </si>
  <si>
    <t>谈汉昌</t>
  </si>
  <si>
    <t xml:space="preserve">999225022846493	</t>
  </si>
  <si>
    <t>柚见好——非遗双床房&lt;超值特惠&gt;&lt;双人入住&gt;&lt;双早&gt;</t>
  </si>
  <si>
    <t>何小明,何海鑫</t>
  </si>
  <si>
    <t xml:space="preserve">p590474	</t>
  </si>
  <si>
    <t xml:space="preserve">999225031495972	</t>
  </si>
  <si>
    <t>柚见汝——非遗大床房&lt;超值特惠&gt;&lt;双人入住&gt;&lt;双早&gt;</t>
  </si>
  <si>
    <t>张东敏</t>
  </si>
  <si>
    <t xml:space="preserve">590548	</t>
  </si>
  <si>
    <t xml:space="preserve">999223728572773	</t>
  </si>
  <si>
    <t>[香港]香港九龙酒店(The Kowloon Hotel)(9826444)</t>
  </si>
  <si>
    <t>豪华房(至少提前5天预订)(至少连住2晚及以上)&lt;双人入住&gt;&lt;内宾&gt;&lt;无早&gt;</t>
  </si>
  <si>
    <t>SUN/QIONG,FANG/YANYAN</t>
  </si>
  <si>
    <t>CA363230716CNY</t>
  </si>
  <si>
    <t xml:space="preserve">3245161	</t>
  </si>
  <si>
    <t xml:space="preserve">999224120201240	</t>
  </si>
  <si>
    <t>[香港]历山酒店(Hotel Alexandra)(105646626)</t>
  </si>
  <si>
    <t>方块客房 (城市景观)(至少提前5天预订)(至少连住2晚及以上)&lt;双人入住&gt;&lt;内宾&gt;&lt;无早&gt;</t>
  </si>
  <si>
    <t>LIU/YUNTAO</t>
  </si>
  <si>
    <t xml:space="preserve">3362768	</t>
  </si>
  <si>
    <t xml:space="preserve">999224978088880	</t>
  </si>
  <si>
    <t>[梅州]梅州麓湖山酒店(67856423)</t>
  </si>
  <si>
    <t>标准双床房&lt;双人入住&gt;&lt;升级特惠&gt;&lt;双早&gt;</t>
  </si>
  <si>
    <t>汤敏</t>
  </si>
  <si>
    <t xml:space="preserve">2640296	</t>
  </si>
  <si>
    <t xml:space="preserve">999225021706513	</t>
  </si>
  <si>
    <t>零压豪华大床房&lt;超值特惠&gt;&lt;双人入住&gt;&lt;双早&gt;&lt;日历房套餐高价值&gt;&lt;新酒店礼盒&gt;</t>
  </si>
  <si>
    <t>吴立勇</t>
  </si>
  <si>
    <t xml:space="preserve">999223905296802	</t>
  </si>
  <si>
    <t>wen/shijie</t>
  </si>
  <si>
    <t>CA363230717CNY</t>
  </si>
  <si>
    <t xml:space="preserve">3303953	</t>
  </si>
  <si>
    <t xml:space="preserve">999223950983782	</t>
  </si>
  <si>
    <t>高级房(至少提前5天预订)(至少连住2晚及以上)&lt;双人入住&gt;&lt;内宾&gt;&lt;无早&gt;</t>
  </si>
  <si>
    <t>YAMADA/IZUMI</t>
  </si>
  <si>
    <t xml:space="preserve">3311545	</t>
  </si>
  <si>
    <t xml:space="preserve">999224613925890	</t>
  </si>
  <si>
    <t>[香港]香港九龙海逸君绰酒店(Harbour Grand Kowloon)(17095949)</t>
  </si>
  <si>
    <t>高级客房(至少连住2晚及以上)&lt;特惠&gt;&lt;双人入住&gt;&lt;内宾&gt;&lt;无早&gt;</t>
  </si>
  <si>
    <t>CHEN/HUAYING</t>
  </si>
  <si>
    <t xml:space="preserve">3466424	</t>
  </si>
  <si>
    <t xml:space="preserve">999224872574029	</t>
  </si>
  <si>
    <t>JIANG/SAI</t>
  </si>
  <si>
    <t xml:space="preserve">3530422	</t>
  </si>
  <si>
    <t xml:space="preserve">999224872613548	</t>
  </si>
  <si>
    <t>YANG/WENYA</t>
  </si>
  <si>
    <t xml:space="preserve">3530430	</t>
  </si>
  <si>
    <t xml:space="preserve">999224943041882	</t>
  </si>
  <si>
    <t>LIN/YI</t>
  </si>
  <si>
    <t xml:space="preserve">3547921	</t>
  </si>
  <si>
    <t xml:space="preserve">999224946957125	</t>
  </si>
  <si>
    <t>TAN/BING,TAN/GUANGLONG</t>
  </si>
  <si>
    <t xml:space="preserve">3549596	</t>
  </si>
  <si>
    <t xml:space="preserve">999224946988451	</t>
  </si>
  <si>
    <t>YANG/LIANJIAN,TAN/SHULONG</t>
  </si>
  <si>
    <t xml:space="preserve">3549603	</t>
  </si>
  <si>
    <t xml:space="preserve">999224973691509	</t>
  </si>
  <si>
    <t>刘静</t>
  </si>
  <si>
    <t xml:space="preserve">999225052787008	</t>
  </si>
  <si>
    <t>纪悦,林宜璋</t>
  </si>
  <si>
    <t xml:space="preserve">999225055698083	</t>
  </si>
  <si>
    <t>邝俊杰</t>
  </si>
  <si>
    <t xml:space="preserve">999225062437568	</t>
  </si>
  <si>
    <t>豪华大床房&lt;双人入住&gt;&lt;升级特惠&gt;&lt;双早&gt;</t>
  </si>
  <si>
    <t>张文</t>
  </si>
  <si>
    <t xml:space="preserve">2662147	</t>
  </si>
  <si>
    <t xml:space="preserve">999225068864735	</t>
  </si>
  <si>
    <t>张勇</t>
  </si>
  <si>
    <t xml:space="preserve">2663437	</t>
  </si>
  <si>
    <t>，</t>
  </si>
  <si>
    <t>999224971662580</t>
  </si>
  <si>
    <t>202306261658590068</t>
  </si>
  <si>
    <t>999225004513925</t>
  </si>
  <si>
    <t>202306281420580077</t>
  </si>
  <si>
    <t>999225010003192</t>
  </si>
  <si>
    <t>202306282034350068</t>
  </si>
  <si>
    <t>999225010202265</t>
  </si>
  <si>
    <t>202306282054400021</t>
  </si>
  <si>
    <t>999225010208197</t>
  </si>
  <si>
    <t>202306282058150020</t>
  </si>
  <si>
    <t>999225022846493</t>
  </si>
  <si>
    <t>202306291417060069</t>
  </si>
  <si>
    <t>999225031495972</t>
  </si>
  <si>
    <t>202306292155040077</t>
  </si>
  <si>
    <t>999224978088880</t>
  </si>
  <si>
    <t>202306270900150025</t>
  </si>
  <si>
    <t>999225021706513</t>
  </si>
  <si>
    <t>202306291225010025</t>
  </si>
  <si>
    <t>999224973691509</t>
  </si>
  <si>
    <t>202306261844550068</t>
  </si>
  <si>
    <t>999225052787008</t>
  </si>
  <si>
    <t>202307010828520076</t>
  </si>
  <si>
    <t>999225055698083</t>
  </si>
  <si>
    <t>202307010842470025</t>
  </si>
  <si>
    <t>999225062437568</t>
  </si>
  <si>
    <t>202307011655260069</t>
  </si>
  <si>
    <t>999225068864735</t>
  </si>
  <si>
    <t>202307012047270069</t>
  </si>
  <si>
    <t>A230717094321481</t>
  </si>
  <si>
    <t>房集：i230717094156 6476.15元</t>
  </si>
  <si>
    <t>CNY / HKD 当前参考汇率: 1.092976808</t>
  </si>
  <si>
    <t>总计： 34257.31 CNY/
37442.45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</si>
  <si>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</si>
  <si>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</si>
  <si>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</si>
  <si>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</si>
  <si>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</si>
  <si>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</si>
  <si>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</si>
  <si>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</si>
  <si>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</si>
  <si>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</si>
  <si>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</si>
  <si>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</si>
  <si>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</si>
  <si>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</si>
  <si>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</si>
  <si>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</si>
  <si>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</si>
  <si>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</si>
  <si>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</si>
  <si>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</si>
  <si>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3549603</t>
  </si>
  <si>
    <t>香港九龙酒店</t>
  </si>
  <si>
    <t>YANG LIANJIAN,TAN SHULONG</t>
  </si>
  <si>
    <t>2023-06-30</t>
  </si>
  <si>
    <t>2023-07-02</t>
  </si>
  <si>
    <t>退房日周结</t>
  </si>
  <si>
    <t>2184.00</t>
  </si>
  <si>
    <t>RMB</t>
  </si>
  <si>
    <t>0</t>
  </si>
  <si>
    <t>0.00</t>
  </si>
  <si>
    <t>携程国内直连(DD)</t>
  </si>
  <si>
    <t>01.011249</t>
  </si>
  <si>
    <t>2023-06-25 16:58:34</t>
  </si>
  <si>
    <t>否</t>
  </si>
  <si>
    <t>汇智国际旅游发展有限公司</t>
  </si>
  <si>
    <t>直采</t>
  </si>
  <si>
    <t>中国</t>
  </si>
  <si>
    <t>3549596</t>
  </si>
  <si>
    <t>TAN BING,TAN GUANGLONG</t>
  </si>
  <si>
    <t>2023-06-25 17:00:46</t>
  </si>
  <si>
    <t>3547921</t>
  </si>
  <si>
    <t>LIN YI</t>
  </si>
  <si>
    <t>1934.00</t>
  </si>
  <si>
    <t>2023-06-25 14:34:00</t>
  </si>
  <si>
    <t>2023-06-20</t>
  </si>
  <si>
    <t>3530430</t>
  </si>
  <si>
    <t>香港九龙海逸君绰酒店</t>
  </si>
  <si>
    <t>YANG WENYA</t>
  </si>
  <si>
    <t>2023-06-28</t>
  </si>
  <si>
    <t>3910.00</t>
  </si>
  <si>
    <t>2023-06-21 09:23:47</t>
  </si>
  <si>
    <t>3530422</t>
  </si>
  <si>
    <t>JIANG SAI</t>
  </si>
  <si>
    <t>2023-06-21 09:23:53</t>
  </si>
  <si>
    <t>3561426</t>
  </si>
  <si>
    <t>香港广易商务宾馆(家庭旅馆)</t>
  </si>
  <si>
    <t>Liuzhilin Liuzhilin,Yaojiayi Yaojiayi</t>
  </si>
  <si>
    <t>518.16</t>
  </si>
  <si>
    <t>2023-06-28 08:17:30</t>
  </si>
  <si>
    <t>2023-06-05</t>
  </si>
  <si>
    <t>3466424</t>
  </si>
  <si>
    <t>CHEN HUAYING</t>
  </si>
  <si>
    <t>2080.00</t>
  </si>
  <si>
    <t>2023-06-06 13:43:27</t>
  </si>
  <si>
    <t>2023-05-12</t>
  </si>
  <si>
    <t>3362768</t>
  </si>
  <si>
    <t>历山酒店</t>
  </si>
  <si>
    <t>LIU YUNTAO</t>
  </si>
  <si>
    <t>2023-06-29</t>
  </si>
  <si>
    <t>2023-07-01</t>
  </si>
  <si>
    <t>1300.00</t>
  </si>
  <si>
    <t>2023-05-13 21:20:51</t>
  </si>
  <si>
    <t>2023-05-01</t>
  </si>
  <si>
    <t>3311545</t>
  </si>
  <si>
    <t>YAMADA IZUMI</t>
  </si>
  <si>
    <t>1936.00</t>
  </si>
  <si>
    <t>2023-05-02 15:18:02</t>
  </si>
  <si>
    <t>2023-04-29</t>
  </si>
  <si>
    <t>3303953</t>
  </si>
  <si>
    <t>wen shijie</t>
  </si>
  <si>
    <t>1509.00</t>
  </si>
  <si>
    <t>2023-04-30 18:03:41</t>
  </si>
  <si>
    <t>2023-04-18</t>
  </si>
  <si>
    <t>3245161</t>
  </si>
  <si>
    <t>SUN QIONG,FANG YANYAN</t>
  </si>
  <si>
    <t>2023-06-27</t>
  </si>
  <si>
    <t>6316.00</t>
  </si>
  <si>
    <t>2023-04-29 13:25:38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</si>
</sst>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15</xdr:col>
      <xdr:colOff>400050</xdr:colOff>
      <xdr:row>73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12014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45106</v>
      </c>
      <c r="G2" s="6">
        <v>45107</v>
      </c>
      <c r="H2" s="4">
        <v>1</v>
      </c>
      <c r="I2" s="4">
        <v>1</v>
      </c>
      <c r="J2" s="4">
        <v>1</v>
      </c>
      <c r="K2" s="4" t="s">
        <v>30</v>
      </c>
      <c r="L2" s="4">
        <v>899.5</v>
      </c>
      <c r="M2" s="4">
        <v>899.5</v>
      </c>
      <c r="N2" s="4" t="s">
        <v>31</v>
      </c>
      <c r="O2" s="4" t="s">
        <v>32</v>
      </c>
      <c r="P2" s="4" t="s">
        <v>33</v>
      </c>
      <c r="Q2" s="4">
        <v>0</v>
      </c>
      <c r="R2" s="7">
        <v>45103.0000115741</v>
      </c>
      <c r="S2" s="6">
        <v>45122</v>
      </c>
      <c r="T2" s="4" t="s">
        <v>34</v>
      </c>
      <c r="U2" s="4">
        <v>899.5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45105</v>
      </c>
      <c r="G3" s="6">
        <v>45107</v>
      </c>
      <c r="H3" s="4">
        <v>1</v>
      </c>
      <c r="I3" s="4">
        <v>2</v>
      </c>
      <c r="J3" s="4">
        <v>2</v>
      </c>
      <c r="K3" s="4" t="s">
        <v>30</v>
      </c>
      <c r="L3" s="4">
        <v>518.16</v>
      </c>
      <c r="M3" s="4">
        <v>518.16</v>
      </c>
      <c r="N3" s="4" t="s">
        <v>40</v>
      </c>
      <c r="O3" s="4" t="s">
        <v>32</v>
      </c>
      <c r="P3" s="4" t="s">
        <v>33</v>
      </c>
      <c r="Q3" s="4">
        <v>0</v>
      </c>
      <c r="R3" s="7">
        <v>45105.0000115741</v>
      </c>
      <c r="S3" s="6">
        <v>45122</v>
      </c>
      <c r="T3" s="4" t="s">
        <v>34</v>
      </c>
      <c r="U3" s="4">
        <v>518.16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45106</v>
      </c>
      <c r="G4" s="6">
        <v>45107</v>
      </c>
      <c r="H4" s="4">
        <v>1</v>
      </c>
      <c r="I4" s="4">
        <v>1</v>
      </c>
      <c r="J4" s="4">
        <v>1</v>
      </c>
      <c r="K4" s="4" t="s">
        <v>30</v>
      </c>
      <c r="L4" s="4">
        <v>305.2</v>
      </c>
      <c r="M4" s="4">
        <v>305.2</v>
      </c>
      <c r="N4" s="4" t="s">
        <v>45</v>
      </c>
      <c r="O4" s="4" t="s">
        <v>32</v>
      </c>
      <c r="P4" s="4" t="s">
        <v>33</v>
      </c>
      <c r="Q4" s="4">
        <v>0</v>
      </c>
      <c r="R4" s="7">
        <v>45105</v>
      </c>
      <c r="S4" s="6">
        <v>45122</v>
      </c>
      <c r="T4" s="4" t="s">
        <v>34</v>
      </c>
      <c r="U4" s="4">
        <v>305.2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45106</v>
      </c>
      <c r="G5" s="6">
        <v>45107</v>
      </c>
      <c r="H5" s="4">
        <v>1</v>
      </c>
      <c r="I5" s="4">
        <v>1</v>
      </c>
      <c r="J5" s="4">
        <v>1</v>
      </c>
      <c r="K5" s="4" t="s">
        <v>30</v>
      </c>
      <c r="L5" s="4">
        <v>294</v>
      </c>
      <c r="M5" s="4">
        <v>294</v>
      </c>
      <c r="N5" s="4" t="s">
        <v>48</v>
      </c>
      <c r="O5" s="4" t="s">
        <v>32</v>
      </c>
      <c r="P5" s="4" t="s">
        <v>33</v>
      </c>
      <c r="Q5" s="4">
        <v>0</v>
      </c>
      <c r="R5" s="7">
        <v>45105</v>
      </c>
      <c r="S5" s="6">
        <v>45122</v>
      </c>
      <c r="T5" s="4" t="s">
        <v>34</v>
      </c>
      <c r="U5" s="4">
        <v>294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43</v>
      </c>
      <c r="E6" s="4" t="s">
        <v>47</v>
      </c>
      <c r="F6" s="6">
        <v>45106</v>
      </c>
      <c r="G6" s="6">
        <v>45107</v>
      </c>
      <c r="H6" s="4">
        <v>1</v>
      </c>
      <c r="I6" s="4">
        <v>1</v>
      </c>
      <c r="J6" s="4">
        <v>1</v>
      </c>
      <c r="K6" s="4" t="s">
        <v>30</v>
      </c>
      <c r="L6" s="4">
        <v>294</v>
      </c>
      <c r="M6" s="4">
        <v>294</v>
      </c>
      <c r="N6" s="4" t="s">
        <v>50</v>
      </c>
      <c r="O6" s="4" t="s">
        <v>32</v>
      </c>
      <c r="P6" s="4" t="s">
        <v>33</v>
      </c>
      <c r="Q6" s="4">
        <v>0</v>
      </c>
      <c r="R6" s="7">
        <v>45105</v>
      </c>
      <c r="S6" s="6">
        <v>45122</v>
      </c>
      <c r="T6" s="4" t="s">
        <v>34</v>
      </c>
      <c r="U6" s="4">
        <v>294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43</v>
      </c>
      <c r="E7" s="4" t="s">
        <v>47</v>
      </c>
      <c r="F7" s="6">
        <v>45106</v>
      </c>
      <c r="G7" s="6">
        <v>45107</v>
      </c>
      <c r="H7" s="4">
        <v>1</v>
      </c>
      <c r="I7" s="4">
        <v>1</v>
      </c>
      <c r="J7" s="4">
        <v>1</v>
      </c>
      <c r="K7" s="4" t="s">
        <v>30</v>
      </c>
      <c r="L7" s="4">
        <v>294</v>
      </c>
      <c r="M7" s="4">
        <v>294</v>
      </c>
      <c r="N7" s="4" t="s">
        <v>52</v>
      </c>
      <c r="O7" s="4" t="s">
        <v>32</v>
      </c>
      <c r="P7" s="4" t="s">
        <v>33</v>
      </c>
      <c r="Q7" s="4">
        <v>0</v>
      </c>
      <c r="R7" s="7">
        <v>45105.0000115741</v>
      </c>
      <c r="S7" s="6">
        <v>45122</v>
      </c>
      <c r="T7" s="4" t="s">
        <v>34</v>
      </c>
      <c r="U7" s="4">
        <v>294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28</v>
      </c>
      <c r="E8" s="4" t="s">
        <v>54</v>
      </c>
      <c r="F8" s="6">
        <v>45106</v>
      </c>
      <c r="G8" s="6">
        <v>45107</v>
      </c>
      <c r="H8" s="4">
        <v>2</v>
      </c>
      <c r="I8" s="4">
        <v>1</v>
      </c>
      <c r="J8" s="4">
        <v>2</v>
      </c>
      <c r="K8" s="4" t="s">
        <v>30</v>
      </c>
      <c r="L8" s="4">
        <v>845.6</v>
      </c>
      <c r="M8" s="4">
        <v>845.6</v>
      </c>
      <c r="N8" s="4" t="s">
        <v>55</v>
      </c>
      <c r="O8" s="4" t="s">
        <v>32</v>
      </c>
      <c r="P8" s="4" t="s">
        <v>33</v>
      </c>
      <c r="Q8" s="4">
        <v>0</v>
      </c>
      <c r="R8" s="7">
        <v>45106.0000115741</v>
      </c>
      <c r="S8" s="6">
        <v>45122</v>
      </c>
      <c r="T8" s="4" t="s">
        <v>34</v>
      </c>
      <c r="U8" s="4">
        <v>845.6</v>
      </c>
      <c r="V8" s="4">
        <v>0</v>
      </c>
      <c r="W8" s="4">
        <v>0</v>
      </c>
      <c r="X8" s="4" t="s">
        <v>35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58</v>
      </c>
      <c r="F9" s="6">
        <v>45106</v>
      </c>
      <c r="G9" s="6">
        <v>45107</v>
      </c>
      <c r="H9" s="4">
        <v>1</v>
      </c>
      <c r="I9" s="4">
        <v>1</v>
      </c>
      <c r="J9" s="4">
        <v>1</v>
      </c>
      <c r="K9" s="4" t="s">
        <v>30</v>
      </c>
      <c r="L9" s="4">
        <v>431.2</v>
      </c>
      <c r="M9" s="4">
        <v>431.2</v>
      </c>
      <c r="N9" s="4" t="s">
        <v>59</v>
      </c>
      <c r="O9" s="4" t="s">
        <v>32</v>
      </c>
      <c r="P9" s="4" t="s">
        <v>33</v>
      </c>
      <c r="Q9" s="4">
        <v>0</v>
      </c>
      <c r="R9" s="7">
        <v>45106.0000115741</v>
      </c>
      <c r="S9" s="6">
        <v>45122</v>
      </c>
      <c r="T9" s="4" t="s">
        <v>34</v>
      </c>
      <c r="U9" s="4">
        <v>431.2</v>
      </c>
      <c r="V9" s="4">
        <v>0</v>
      </c>
      <c r="W9" s="4">
        <v>0</v>
      </c>
      <c r="X9" s="4" t="s">
        <v>35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45104</v>
      </c>
      <c r="G10" s="6">
        <v>45108</v>
      </c>
      <c r="H10" s="4">
        <v>2</v>
      </c>
      <c r="I10" s="4">
        <v>4</v>
      </c>
      <c r="J10" s="4">
        <v>8</v>
      </c>
      <c r="K10" s="4" t="s">
        <v>30</v>
      </c>
      <c r="L10" s="4">
        <v>6316</v>
      </c>
      <c r="M10" s="4">
        <v>6316</v>
      </c>
      <c r="N10" s="4" t="s">
        <v>64</v>
      </c>
      <c r="O10" s="4" t="s">
        <v>65</v>
      </c>
      <c r="P10" s="4" t="s">
        <v>33</v>
      </c>
      <c r="Q10" s="4">
        <v>0</v>
      </c>
      <c r="R10" s="7">
        <v>45034</v>
      </c>
      <c r="S10" s="6">
        <v>45123</v>
      </c>
      <c r="T10" s="4" t="s">
        <v>34</v>
      </c>
      <c r="U10" s="4">
        <v>6316</v>
      </c>
      <c r="V10" s="4">
        <v>0</v>
      </c>
      <c r="W10" s="4">
        <v>0</v>
      </c>
      <c r="X10" s="4" t="s">
        <v>66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45106</v>
      </c>
      <c r="G11" s="6">
        <v>45108</v>
      </c>
      <c r="H11" s="4">
        <v>1</v>
      </c>
      <c r="I11" s="4">
        <v>2</v>
      </c>
      <c r="J11" s="4">
        <v>2</v>
      </c>
      <c r="K11" s="4" t="s">
        <v>30</v>
      </c>
      <c r="L11" s="4">
        <v>1300</v>
      </c>
      <c r="M11" s="4">
        <v>1300</v>
      </c>
      <c r="N11" s="4" t="s">
        <v>70</v>
      </c>
      <c r="O11" s="4" t="s">
        <v>65</v>
      </c>
      <c r="P11" s="4" t="s">
        <v>33</v>
      </c>
      <c r="Q11" s="4">
        <v>0</v>
      </c>
      <c r="R11" s="7">
        <v>45058</v>
      </c>
      <c r="S11" s="6">
        <v>45123</v>
      </c>
      <c r="T11" s="4" t="s">
        <v>34</v>
      </c>
      <c r="U11" s="4">
        <v>1300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45107</v>
      </c>
      <c r="G12" s="6">
        <v>45108</v>
      </c>
      <c r="H12" s="4">
        <v>1</v>
      </c>
      <c r="I12" s="4">
        <v>1</v>
      </c>
      <c r="J12" s="4">
        <v>1</v>
      </c>
      <c r="K12" s="4" t="s">
        <v>30</v>
      </c>
      <c r="L12" s="4">
        <v>252</v>
      </c>
      <c r="M12" s="4">
        <v>252</v>
      </c>
      <c r="N12" s="4" t="s">
        <v>75</v>
      </c>
      <c r="O12" s="4" t="s">
        <v>65</v>
      </c>
      <c r="P12" s="4" t="s">
        <v>33</v>
      </c>
      <c r="Q12" s="4">
        <v>0</v>
      </c>
      <c r="R12" s="7">
        <v>45104</v>
      </c>
      <c r="S12" s="6">
        <v>45123</v>
      </c>
      <c r="T12" s="4" t="s">
        <v>34</v>
      </c>
      <c r="U12" s="4">
        <v>252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73</v>
      </c>
      <c r="E13" s="4" t="s">
        <v>78</v>
      </c>
      <c r="F13" s="6">
        <v>45106</v>
      </c>
      <c r="G13" s="6">
        <v>45108</v>
      </c>
      <c r="H13" s="4">
        <v>1</v>
      </c>
      <c r="I13" s="4">
        <v>2</v>
      </c>
      <c r="J13" s="4">
        <v>2</v>
      </c>
      <c r="K13" s="4" t="s">
        <v>30</v>
      </c>
      <c r="L13" s="4">
        <v>810</v>
      </c>
      <c r="M13" s="4">
        <v>810</v>
      </c>
      <c r="N13" s="4" t="s">
        <v>79</v>
      </c>
      <c r="O13" s="4" t="s">
        <v>65</v>
      </c>
      <c r="P13" s="4" t="s">
        <v>33</v>
      </c>
      <c r="Q13" s="4">
        <v>0</v>
      </c>
      <c r="R13" s="7">
        <v>45106.0000115741</v>
      </c>
      <c r="S13" s="6">
        <v>45123</v>
      </c>
      <c r="T13" s="4" t="s">
        <v>34</v>
      </c>
      <c r="U13" s="4">
        <v>810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68</v>
      </c>
      <c r="E14" s="4" t="s">
        <v>69</v>
      </c>
      <c r="F14" s="6">
        <v>45107</v>
      </c>
      <c r="G14" s="6">
        <v>45109</v>
      </c>
      <c r="H14" s="4">
        <v>1</v>
      </c>
      <c r="I14" s="4">
        <v>2</v>
      </c>
      <c r="J14" s="4">
        <v>2</v>
      </c>
      <c r="K14" s="4" t="s">
        <v>30</v>
      </c>
      <c r="L14" s="4">
        <v>1509</v>
      </c>
      <c r="M14" s="4">
        <v>1509</v>
      </c>
      <c r="N14" s="4" t="s">
        <v>81</v>
      </c>
      <c r="O14" s="4" t="s">
        <v>82</v>
      </c>
      <c r="P14" s="4" t="s">
        <v>33</v>
      </c>
      <c r="Q14" s="4">
        <v>0</v>
      </c>
      <c r="R14" s="7">
        <v>45045</v>
      </c>
      <c r="S14" s="6">
        <v>45124</v>
      </c>
      <c r="T14" s="4" t="s">
        <v>34</v>
      </c>
      <c r="U14" s="4">
        <v>1509</v>
      </c>
      <c r="V14" s="4">
        <v>0</v>
      </c>
      <c r="W14" s="4">
        <v>0</v>
      </c>
      <c r="X14" s="4" t="s">
        <v>83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62</v>
      </c>
      <c r="E15" s="4" t="s">
        <v>85</v>
      </c>
      <c r="F15" s="6">
        <v>45107</v>
      </c>
      <c r="G15" s="6">
        <v>45109</v>
      </c>
      <c r="H15" s="4">
        <v>1</v>
      </c>
      <c r="I15" s="4">
        <v>2</v>
      </c>
      <c r="J15" s="4">
        <v>2</v>
      </c>
      <c r="K15" s="4" t="s">
        <v>30</v>
      </c>
      <c r="L15" s="4">
        <v>1936</v>
      </c>
      <c r="M15" s="4">
        <v>1936</v>
      </c>
      <c r="N15" s="4" t="s">
        <v>86</v>
      </c>
      <c r="O15" s="4" t="s">
        <v>82</v>
      </c>
      <c r="P15" s="4" t="s">
        <v>33</v>
      </c>
      <c r="Q15" s="4">
        <v>0</v>
      </c>
      <c r="R15" s="7">
        <v>45047</v>
      </c>
      <c r="S15" s="6">
        <v>45124</v>
      </c>
      <c r="T15" s="4" t="s">
        <v>34</v>
      </c>
      <c r="U15" s="4">
        <v>1936</v>
      </c>
      <c r="V15" s="4">
        <v>0</v>
      </c>
      <c r="W15" s="4">
        <v>0</v>
      </c>
      <c r="X15" s="4" t="s">
        <v>87</v>
      </c>
      <c r="Y15" s="4" t="s">
        <v>35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45107</v>
      </c>
      <c r="G16" s="6">
        <v>45109</v>
      </c>
      <c r="H16" s="4">
        <v>1</v>
      </c>
      <c r="I16" s="4">
        <v>2</v>
      </c>
      <c r="J16" s="4">
        <v>2</v>
      </c>
      <c r="K16" s="4" t="s">
        <v>30</v>
      </c>
      <c r="L16" s="4">
        <v>2080</v>
      </c>
      <c r="M16" s="4">
        <v>2080</v>
      </c>
      <c r="N16" s="4" t="s">
        <v>91</v>
      </c>
      <c r="O16" s="4" t="s">
        <v>82</v>
      </c>
      <c r="P16" s="4" t="s">
        <v>33</v>
      </c>
      <c r="Q16" s="4">
        <v>0</v>
      </c>
      <c r="R16" s="7">
        <v>45082</v>
      </c>
      <c r="S16" s="6">
        <v>45124</v>
      </c>
      <c r="T16" s="4" t="s">
        <v>34</v>
      </c>
      <c r="U16" s="4">
        <v>2080</v>
      </c>
      <c r="V16" s="4">
        <v>0</v>
      </c>
      <c r="W16" s="4">
        <v>0</v>
      </c>
      <c r="X16" s="4" t="s">
        <v>92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45105</v>
      </c>
      <c r="G17" s="6">
        <v>45109</v>
      </c>
      <c r="H17" s="4">
        <v>1</v>
      </c>
      <c r="I17" s="4">
        <v>4</v>
      </c>
      <c r="J17" s="4">
        <v>4</v>
      </c>
      <c r="K17" s="4" t="s">
        <v>30</v>
      </c>
      <c r="L17" s="4">
        <v>3910</v>
      </c>
      <c r="M17" s="4">
        <v>3910</v>
      </c>
      <c r="N17" s="4" t="s">
        <v>94</v>
      </c>
      <c r="O17" s="4" t="s">
        <v>82</v>
      </c>
      <c r="P17" s="4" t="s">
        <v>33</v>
      </c>
      <c r="Q17" s="4">
        <v>0</v>
      </c>
      <c r="R17" s="7">
        <v>45097.0000115741</v>
      </c>
      <c r="S17" s="6">
        <v>45124</v>
      </c>
      <c r="T17" s="4" t="s">
        <v>34</v>
      </c>
      <c r="U17" s="4">
        <v>3910</v>
      </c>
      <c r="V17" s="4">
        <v>0</v>
      </c>
      <c r="W17" s="4">
        <v>0</v>
      </c>
      <c r="X17" s="4" t="s">
        <v>95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45105</v>
      </c>
      <c r="G18" s="6">
        <v>45109</v>
      </c>
      <c r="H18" s="4">
        <v>1</v>
      </c>
      <c r="I18" s="4">
        <v>4</v>
      </c>
      <c r="J18" s="4">
        <v>4</v>
      </c>
      <c r="K18" s="4" t="s">
        <v>30</v>
      </c>
      <c r="L18" s="4">
        <v>3910</v>
      </c>
      <c r="M18" s="4">
        <v>3910</v>
      </c>
      <c r="N18" s="4" t="s">
        <v>97</v>
      </c>
      <c r="O18" s="4" t="s">
        <v>82</v>
      </c>
      <c r="P18" s="4" t="s">
        <v>33</v>
      </c>
      <c r="Q18" s="4">
        <v>0</v>
      </c>
      <c r="R18" s="7">
        <v>45097</v>
      </c>
      <c r="S18" s="6">
        <v>45124</v>
      </c>
      <c r="T18" s="4" t="s">
        <v>34</v>
      </c>
      <c r="U18" s="4">
        <v>3910</v>
      </c>
      <c r="V18" s="4">
        <v>0</v>
      </c>
      <c r="W18" s="4">
        <v>0</v>
      </c>
      <c r="X18" s="4" t="s">
        <v>98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62</v>
      </c>
      <c r="E19" s="4" t="s">
        <v>85</v>
      </c>
      <c r="F19" s="6">
        <v>45107</v>
      </c>
      <c r="G19" s="6">
        <v>45109</v>
      </c>
      <c r="H19" s="4">
        <v>1</v>
      </c>
      <c r="I19" s="4">
        <v>2</v>
      </c>
      <c r="J19" s="4">
        <v>2</v>
      </c>
      <c r="K19" s="4" t="s">
        <v>30</v>
      </c>
      <c r="L19" s="4">
        <v>1934</v>
      </c>
      <c r="M19" s="4">
        <v>1934</v>
      </c>
      <c r="N19" s="4" t="s">
        <v>100</v>
      </c>
      <c r="O19" s="4" t="s">
        <v>82</v>
      </c>
      <c r="P19" s="4" t="s">
        <v>33</v>
      </c>
      <c r="Q19" s="4">
        <v>0</v>
      </c>
      <c r="R19" s="7">
        <v>45102</v>
      </c>
      <c r="S19" s="6">
        <v>45124</v>
      </c>
      <c r="T19" s="4" t="s">
        <v>34</v>
      </c>
      <c r="U19" s="4">
        <v>1934</v>
      </c>
      <c r="V19" s="4">
        <v>0</v>
      </c>
      <c r="W19" s="4">
        <v>0</v>
      </c>
      <c r="X19" s="4" t="s">
        <v>101</v>
      </c>
      <c r="Y19" s="4" t="s">
        <v>35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62</v>
      </c>
      <c r="E20" s="4" t="s">
        <v>63</v>
      </c>
      <c r="F20" s="6">
        <v>45107</v>
      </c>
      <c r="G20" s="6">
        <v>45109</v>
      </c>
      <c r="H20" s="4">
        <v>1</v>
      </c>
      <c r="I20" s="4">
        <v>2</v>
      </c>
      <c r="J20" s="4">
        <v>2</v>
      </c>
      <c r="K20" s="4" t="s">
        <v>30</v>
      </c>
      <c r="L20" s="4">
        <v>2184</v>
      </c>
      <c r="M20" s="4">
        <v>2184</v>
      </c>
      <c r="N20" s="4" t="s">
        <v>103</v>
      </c>
      <c r="O20" s="4" t="s">
        <v>82</v>
      </c>
      <c r="P20" s="4" t="s">
        <v>33</v>
      </c>
      <c r="Q20" s="4">
        <v>0</v>
      </c>
      <c r="R20" s="7">
        <v>45102.0000115741</v>
      </c>
      <c r="S20" s="6">
        <v>45124</v>
      </c>
      <c r="T20" s="4" t="s">
        <v>34</v>
      </c>
      <c r="U20" s="4">
        <v>2184</v>
      </c>
      <c r="V20" s="4">
        <v>0</v>
      </c>
      <c r="W20" s="4">
        <v>0</v>
      </c>
      <c r="X20" s="4" t="s">
        <v>104</v>
      </c>
      <c r="Y20" s="4" t="s">
        <v>35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62</v>
      </c>
      <c r="E21" s="4" t="s">
        <v>63</v>
      </c>
      <c r="F21" s="6">
        <v>45107</v>
      </c>
      <c r="G21" s="6">
        <v>45109</v>
      </c>
      <c r="H21" s="4">
        <v>1</v>
      </c>
      <c r="I21" s="4">
        <v>2</v>
      </c>
      <c r="J21" s="4">
        <v>2</v>
      </c>
      <c r="K21" s="4" t="s">
        <v>30</v>
      </c>
      <c r="L21" s="4">
        <v>2184</v>
      </c>
      <c r="M21" s="4">
        <v>2184</v>
      </c>
      <c r="N21" s="4" t="s">
        <v>106</v>
      </c>
      <c r="O21" s="4" t="s">
        <v>82</v>
      </c>
      <c r="P21" s="4" t="s">
        <v>33</v>
      </c>
      <c r="Q21" s="4">
        <v>0</v>
      </c>
      <c r="R21" s="7">
        <v>45102</v>
      </c>
      <c r="S21" s="6">
        <v>45124</v>
      </c>
      <c r="T21" s="4" t="s">
        <v>34</v>
      </c>
      <c r="U21" s="4">
        <v>2184</v>
      </c>
      <c r="V21" s="4">
        <v>0</v>
      </c>
      <c r="W21" s="4">
        <v>0</v>
      </c>
      <c r="X21" s="4" t="s">
        <v>107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43</v>
      </c>
      <c r="E22" s="4" t="s">
        <v>44</v>
      </c>
      <c r="F22" s="6">
        <v>45108</v>
      </c>
      <c r="G22" s="6">
        <v>45109</v>
      </c>
      <c r="H22" s="4">
        <v>1</v>
      </c>
      <c r="I22" s="4">
        <v>1</v>
      </c>
      <c r="J22" s="4">
        <v>1</v>
      </c>
      <c r="K22" s="4" t="s">
        <v>30</v>
      </c>
      <c r="L22" s="4">
        <v>280</v>
      </c>
      <c r="M22" s="4">
        <v>280</v>
      </c>
      <c r="N22" s="4" t="s">
        <v>109</v>
      </c>
      <c r="O22" s="4" t="s">
        <v>82</v>
      </c>
      <c r="P22" s="4" t="s">
        <v>33</v>
      </c>
      <c r="Q22" s="4">
        <v>0</v>
      </c>
      <c r="R22" s="7">
        <v>45103.0000115741</v>
      </c>
      <c r="S22" s="6">
        <v>45124</v>
      </c>
      <c r="T22" s="4" t="s">
        <v>34</v>
      </c>
      <c r="U22" s="4">
        <v>280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28</v>
      </c>
      <c r="E23" s="4" t="s">
        <v>54</v>
      </c>
      <c r="F23" s="6">
        <v>45108</v>
      </c>
      <c r="G23" s="6">
        <v>45109</v>
      </c>
      <c r="H23" s="4">
        <v>2</v>
      </c>
      <c r="I23" s="4">
        <v>1</v>
      </c>
      <c r="J23" s="4">
        <v>2</v>
      </c>
      <c r="K23" s="4" t="s">
        <v>30</v>
      </c>
      <c r="L23" s="4">
        <v>862.4</v>
      </c>
      <c r="M23" s="4">
        <v>862.4</v>
      </c>
      <c r="N23" s="4" t="s">
        <v>111</v>
      </c>
      <c r="O23" s="4" t="s">
        <v>82</v>
      </c>
      <c r="P23" s="4" t="s">
        <v>33</v>
      </c>
      <c r="Q23" s="4">
        <v>0</v>
      </c>
      <c r="R23" s="7">
        <v>45108</v>
      </c>
      <c r="S23" s="6">
        <v>45124</v>
      </c>
      <c r="T23" s="4" t="s">
        <v>34</v>
      </c>
      <c r="U23" s="4">
        <v>862.4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73</v>
      </c>
      <c r="E24" s="4" t="s">
        <v>74</v>
      </c>
      <c r="F24" s="6">
        <v>45108</v>
      </c>
      <c r="G24" s="6">
        <v>45109</v>
      </c>
      <c r="H24" s="4">
        <v>1</v>
      </c>
      <c r="I24" s="4">
        <v>1</v>
      </c>
      <c r="J24" s="4">
        <v>1</v>
      </c>
      <c r="K24" s="4" t="s">
        <v>30</v>
      </c>
      <c r="L24" s="4">
        <v>270</v>
      </c>
      <c r="M24" s="4">
        <v>270</v>
      </c>
      <c r="N24" s="4" t="s">
        <v>113</v>
      </c>
      <c r="O24" s="4" t="s">
        <v>82</v>
      </c>
      <c r="P24" s="4" t="s">
        <v>33</v>
      </c>
      <c r="Q24" s="4">
        <v>0</v>
      </c>
      <c r="R24" s="7">
        <v>45108</v>
      </c>
      <c r="S24" s="6">
        <v>45124</v>
      </c>
      <c r="T24" s="4" t="s">
        <v>34</v>
      </c>
      <c r="U24" s="4">
        <v>270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73</v>
      </c>
      <c r="E25" s="4" t="s">
        <v>115</v>
      </c>
      <c r="F25" s="6">
        <v>45108</v>
      </c>
      <c r="G25" s="6">
        <v>45109</v>
      </c>
      <c r="H25" s="4">
        <v>1</v>
      </c>
      <c r="I25" s="4">
        <v>1</v>
      </c>
      <c r="J25" s="4">
        <v>1</v>
      </c>
      <c r="K25" s="4" t="s">
        <v>30</v>
      </c>
      <c r="L25" s="4">
        <v>386.25</v>
      </c>
      <c r="M25" s="4">
        <v>386.25</v>
      </c>
      <c r="N25" s="4" t="s">
        <v>116</v>
      </c>
      <c r="O25" s="4" t="s">
        <v>82</v>
      </c>
      <c r="P25" s="4" t="s">
        <v>33</v>
      </c>
      <c r="Q25" s="4">
        <v>0</v>
      </c>
      <c r="R25" s="7">
        <v>45108</v>
      </c>
      <c r="S25" s="6">
        <v>45124</v>
      </c>
      <c r="T25" s="4" t="s">
        <v>34</v>
      </c>
      <c r="U25" s="4">
        <v>386.25</v>
      </c>
      <c r="V25" s="4">
        <v>0</v>
      </c>
      <c r="W25" s="4">
        <v>0</v>
      </c>
      <c r="X25" s="4" t="s">
        <v>35</v>
      </c>
      <c r="Y25" s="4" t="s">
        <v>117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73</v>
      </c>
      <c r="E26" s="4" t="s">
        <v>74</v>
      </c>
      <c r="F26" s="6">
        <v>45108</v>
      </c>
      <c r="G26" s="6">
        <v>45109</v>
      </c>
      <c r="H26" s="4">
        <v>1</v>
      </c>
      <c r="I26" s="4">
        <v>1</v>
      </c>
      <c r="J26" s="4">
        <v>1</v>
      </c>
      <c r="K26" s="4" t="s">
        <v>30</v>
      </c>
      <c r="L26" s="4">
        <v>252</v>
      </c>
      <c r="M26" s="4">
        <v>252</v>
      </c>
      <c r="N26" s="4" t="s">
        <v>119</v>
      </c>
      <c r="O26" s="4" t="s">
        <v>82</v>
      </c>
      <c r="P26" s="4" t="s">
        <v>33</v>
      </c>
      <c r="Q26" s="4">
        <v>0</v>
      </c>
      <c r="R26" s="7">
        <v>45108.0000115741</v>
      </c>
      <c r="S26" s="6">
        <v>45124</v>
      </c>
      <c r="T26" s="4" t="s">
        <v>34</v>
      </c>
      <c r="U26" s="4">
        <v>252</v>
      </c>
      <c r="V26" s="4">
        <v>0</v>
      </c>
      <c r="W26" s="4">
        <v>0</v>
      </c>
      <c r="X26" s="4" t="s">
        <v>35</v>
      </c>
      <c r="Y26" s="4" t="s">
        <v>120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D33" sqref="D3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hidden="1" spans="1:10">
      <c r="A2" s="8" t="s">
        <v>122</v>
      </c>
      <c r="B2" s="6">
        <v>45106</v>
      </c>
      <c r="C2" s="6">
        <v>45107</v>
      </c>
      <c r="D2" s="4">
        <v>899.5</v>
      </c>
      <c r="E2" s="4">
        <v>899.5</v>
      </c>
      <c r="F2" s="9" t="s">
        <v>123</v>
      </c>
      <c r="G2" s="4">
        <f>D2-E2</f>
        <v>0</v>
      </c>
      <c r="H2" s="4" t="str">
        <f>$H$1&amp;F2</f>
        <v>，202306261658590068</v>
      </c>
      <c r="I2" s="4" t="e">
        <f>VLOOKUP(A2,HOP!A:U,21,0)</f>
        <v>#N/A</v>
      </c>
      <c r="J2" s="4">
        <v>6.26</v>
      </c>
    </row>
    <row r="3" s="4" customFormat="1" spans="1:9">
      <c r="A3" s="5">
        <v>999225000557620</v>
      </c>
      <c r="B3" s="6">
        <v>45105</v>
      </c>
      <c r="C3" s="6">
        <v>45107</v>
      </c>
      <c r="D3" s="4">
        <v>518.16</v>
      </c>
      <c r="E3" s="4" t="str">
        <f>VLOOKUP(A3,HOP!A:L,12,0)</f>
        <v>518.16</v>
      </c>
      <c r="F3" s="4" t="str">
        <f>VLOOKUP(A3,HOP!A:C,3,0)</f>
        <v>3561426</v>
      </c>
      <c r="G3" s="4">
        <f t="shared" ref="G3:G26" si="0">D3-E3</f>
        <v>0</v>
      </c>
      <c r="H3" s="4" t="str">
        <f t="shared" ref="H3:H26" si="1">$H$1&amp;F3</f>
        <v>，3561426</v>
      </c>
      <c r="I3" s="4" t="str">
        <f>VLOOKUP(A3,HOP!A:U,21,0)</f>
        <v>直采</v>
      </c>
    </row>
    <row r="4" s="4" customFormat="1" hidden="1" spans="1:10">
      <c r="A4" s="8" t="s">
        <v>124</v>
      </c>
      <c r="B4" s="6">
        <v>45106</v>
      </c>
      <c r="C4" s="6">
        <v>45107</v>
      </c>
      <c r="D4" s="4">
        <v>305.2</v>
      </c>
      <c r="E4" s="4">
        <v>305.2</v>
      </c>
      <c r="F4" s="9" t="s">
        <v>125</v>
      </c>
      <c r="G4" s="4">
        <f t="shared" si="0"/>
        <v>0</v>
      </c>
      <c r="H4" s="4" t="str">
        <f t="shared" si="1"/>
        <v>，202306281420580077</v>
      </c>
      <c r="I4" s="4" t="e">
        <f>VLOOKUP(A4,HOP!A:U,21,0)</f>
        <v>#N/A</v>
      </c>
      <c r="J4" s="4">
        <v>6.28</v>
      </c>
    </row>
    <row r="5" s="4" customFormat="1" hidden="1" spans="1:10">
      <c r="A5" s="8" t="s">
        <v>126</v>
      </c>
      <c r="B5" s="6">
        <v>45106</v>
      </c>
      <c r="C5" s="6">
        <v>45107</v>
      </c>
      <c r="D5" s="4">
        <v>294</v>
      </c>
      <c r="E5" s="4">
        <v>294</v>
      </c>
      <c r="F5" s="9" t="s">
        <v>127</v>
      </c>
      <c r="G5" s="4">
        <f t="shared" si="0"/>
        <v>0</v>
      </c>
      <c r="H5" s="4" t="str">
        <f t="shared" si="1"/>
        <v>，202306282034350068</v>
      </c>
      <c r="I5" s="4" t="e">
        <f>VLOOKUP(A5,HOP!A:U,21,0)</f>
        <v>#N/A</v>
      </c>
      <c r="J5" s="4">
        <v>6.28</v>
      </c>
    </row>
    <row r="6" s="4" customFormat="1" hidden="1" spans="1:10">
      <c r="A6" s="8" t="s">
        <v>128</v>
      </c>
      <c r="B6" s="6">
        <v>45106</v>
      </c>
      <c r="C6" s="6">
        <v>45107</v>
      </c>
      <c r="D6" s="4">
        <v>294</v>
      </c>
      <c r="E6" s="4">
        <v>294</v>
      </c>
      <c r="F6" s="9" t="s">
        <v>129</v>
      </c>
      <c r="G6" s="4">
        <f t="shared" si="0"/>
        <v>0</v>
      </c>
      <c r="H6" s="4" t="str">
        <f t="shared" si="1"/>
        <v>，202306282054400021</v>
      </c>
      <c r="I6" s="4" t="e">
        <f>VLOOKUP(A6,HOP!A:U,21,0)</f>
        <v>#N/A</v>
      </c>
      <c r="J6" s="4">
        <v>6.28</v>
      </c>
    </row>
    <row r="7" s="4" customFormat="1" hidden="1" spans="1:10">
      <c r="A7" s="8" t="s">
        <v>130</v>
      </c>
      <c r="B7" s="6">
        <v>45106</v>
      </c>
      <c r="C7" s="6">
        <v>45107</v>
      </c>
      <c r="D7" s="4">
        <v>294</v>
      </c>
      <c r="E7" s="4">
        <v>294</v>
      </c>
      <c r="F7" s="9" t="s">
        <v>131</v>
      </c>
      <c r="G7" s="4">
        <f t="shared" si="0"/>
        <v>0</v>
      </c>
      <c r="H7" s="4" t="str">
        <f t="shared" si="1"/>
        <v>，202306282058150020</v>
      </c>
      <c r="I7" s="4" t="e">
        <f>VLOOKUP(A7,HOP!A:U,21,0)</f>
        <v>#N/A</v>
      </c>
      <c r="J7" s="4">
        <v>6.28</v>
      </c>
    </row>
    <row r="8" s="4" customFormat="1" hidden="1" spans="1:10">
      <c r="A8" s="8" t="s">
        <v>132</v>
      </c>
      <c r="B8" s="6">
        <v>45106</v>
      </c>
      <c r="C8" s="6">
        <v>45107</v>
      </c>
      <c r="D8" s="4">
        <v>845.6</v>
      </c>
      <c r="E8" s="4">
        <v>845.6</v>
      </c>
      <c r="F8" s="9" t="s">
        <v>133</v>
      </c>
      <c r="G8" s="4">
        <f t="shared" si="0"/>
        <v>0</v>
      </c>
      <c r="H8" s="4" t="str">
        <f t="shared" si="1"/>
        <v>，202306291417060069</v>
      </c>
      <c r="I8" s="4" t="e">
        <f>VLOOKUP(A8,HOP!A:U,21,0)</f>
        <v>#N/A</v>
      </c>
      <c r="J8" s="4">
        <v>6.29</v>
      </c>
    </row>
    <row r="9" s="4" customFormat="1" hidden="1" spans="1:10">
      <c r="A9" s="8" t="s">
        <v>134</v>
      </c>
      <c r="B9" s="6">
        <v>45106</v>
      </c>
      <c r="C9" s="6">
        <v>45107</v>
      </c>
      <c r="D9" s="4">
        <v>431.2</v>
      </c>
      <c r="E9" s="4">
        <v>431.2</v>
      </c>
      <c r="F9" s="9" t="s">
        <v>135</v>
      </c>
      <c r="G9" s="4">
        <f t="shared" si="0"/>
        <v>0</v>
      </c>
      <c r="H9" s="4" t="str">
        <f t="shared" si="1"/>
        <v>，202306292155040077</v>
      </c>
      <c r="I9" s="4" t="e">
        <f>VLOOKUP(A9,HOP!A:U,21,0)</f>
        <v>#N/A</v>
      </c>
      <c r="J9" s="4">
        <v>6.29</v>
      </c>
    </row>
    <row r="10" s="4" customFormat="1" spans="1:9">
      <c r="A10" s="5">
        <v>999223728572773</v>
      </c>
      <c r="B10" s="6">
        <v>45104</v>
      </c>
      <c r="C10" s="6">
        <v>45108</v>
      </c>
      <c r="D10" s="4">
        <v>6316</v>
      </c>
      <c r="E10" s="4" t="str">
        <f>VLOOKUP(A10,HOP!A:L,12,0)</f>
        <v>6316.00</v>
      </c>
      <c r="F10" s="4" t="str">
        <f>VLOOKUP(A10,HOP!A:C,3,0)</f>
        <v>3245161</v>
      </c>
      <c r="G10" s="4">
        <f t="shared" si="0"/>
        <v>0</v>
      </c>
      <c r="H10" s="4" t="str">
        <f t="shared" si="1"/>
        <v>，3245161</v>
      </c>
      <c r="I10" s="4" t="str">
        <f>VLOOKUP(A10,HOP!A:U,21,0)</f>
        <v>直采</v>
      </c>
    </row>
    <row r="11" s="4" customFormat="1" spans="1:9">
      <c r="A11" s="5">
        <v>999224120201240</v>
      </c>
      <c r="B11" s="6">
        <v>45106</v>
      </c>
      <c r="C11" s="6">
        <v>45108</v>
      </c>
      <c r="D11" s="4">
        <v>1300</v>
      </c>
      <c r="E11" s="4" t="str">
        <f>VLOOKUP(A11,HOP!A:L,12,0)</f>
        <v>1300.00</v>
      </c>
      <c r="F11" s="4" t="str">
        <f>VLOOKUP(A11,HOP!A:C,3,0)</f>
        <v>3362768</v>
      </c>
      <c r="G11" s="4">
        <f t="shared" si="0"/>
        <v>0</v>
      </c>
      <c r="H11" s="4" t="str">
        <f t="shared" si="1"/>
        <v>，3362768</v>
      </c>
      <c r="I11" s="4" t="str">
        <f>VLOOKUP(A11,HOP!A:U,21,0)</f>
        <v>直采</v>
      </c>
    </row>
    <row r="12" s="4" customFormat="1" hidden="1" spans="1:10">
      <c r="A12" s="8" t="s">
        <v>136</v>
      </c>
      <c r="B12" s="6">
        <v>45107</v>
      </c>
      <c r="C12" s="6">
        <v>45108</v>
      </c>
      <c r="D12" s="4">
        <v>252</v>
      </c>
      <c r="E12" s="4">
        <v>252</v>
      </c>
      <c r="F12" s="9" t="s">
        <v>137</v>
      </c>
      <c r="G12" s="4">
        <f t="shared" si="0"/>
        <v>0</v>
      </c>
      <c r="H12" s="4" t="str">
        <f t="shared" si="1"/>
        <v>，202306270900150025</v>
      </c>
      <c r="I12" s="4" t="e">
        <f>VLOOKUP(A12,HOP!A:U,21,0)</f>
        <v>#N/A</v>
      </c>
      <c r="J12" s="4">
        <v>6.27</v>
      </c>
    </row>
    <row r="13" s="4" customFormat="1" hidden="1" spans="1:10">
      <c r="A13" s="8" t="s">
        <v>138</v>
      </c>
      <c r="B13" s="6">
        <v>45106</v>
      </c>
      <c r="C13" s="6">
        <v>45108</v>
      </c>
      <c r="D13" s="4">
        <v>810</v>
      </c>
      <c r="E13" s="4">
        <v>810</v>
      </c>
      <c r="F13" s="9" t="s">
        <v>139</v>
      </c>
      <c r="G13" s="4">
        <f t="shared" si="0"/>
        <v>0</v>
      </c>
      <c r="H13" s="4" t="str">
        <f t="shared" si="1"/>
        <v>，202306291225010025</v>
      </c>
      <c r="I13" s="4" t="e">
        <f>VLOOKUP(A13,HOP!A:U,21,0)</f>
        <v>#N/A</v>
      </c>
      <c r="J13" s="4">
        <v>6.29</v>
      </c>
    </row>
    <row r="14" s="4" customFormat="1" spans="1:9">
      <c r="A14" s="5">
        <v>999223905296802</v>
      </c>
      <c r="B14" s="6">
        <v>45107</v>
      </c>
      <c r="C14" s="6">
        <v>45109</v>
      </c>
      <c r="D14" s="4">
        <v>1509</v>
      </c>
      <c r="E14" s="4" t="str">
        <f>VLOOKUP(A14,HOP!A:L,12,0)</f>
        <v>1509.00</v>
      </c>
      <c r="F14" s="4" t="str">
        <f>VLOOKUP(A14,HOP!A:C,3,0)</f>
        <v>3303953</v>
      </c>
      <c r="G14" s="4">
        <f t="shared" si="0"/>
        <v>0</v>
      </c>
      <c r="H14" s="4" t="str">
        <f t="shared" si="1"/>
        <v>，3303953</v>
      </c>
      <c r="I14" s="4" t="str">
        <f>VLOOKUP(A14,HOP!A:U,21,0)</f>
        <v>直采</v>
      </c>
    </row>
    <row r="15" s="4" customFormat="1" spans="1:9">
      <c r="A15" s="5">
        <v>999223950983782</v>
      </c>
      <c r="B15" s="6">
        <v>45107</v>
      </c>
      <c r="C15" s="6">
        <v>45109</v>
      </c>
      <c r="D15" s="4">
        <v>1936</v>
      </c>
      <c r="E15" s="4" t="str">
        <f>VLOOKUP(A15,HOP!A:L,12,0)</f>
        <v>1936.00</v>
      </c>
      <c r="F15" s="4" t="str">
        <f>VLOOKUP(A15,HOP!A:C,3,0)</f>
        <v>3311545</v>
      </c>
      <c r="G15" s="4">
        <f t="shared" si="0"/>
        <v>0</v>
      </c>
      <c r="H15" s="4" t="str">
        <f t="shared" si="1"/>
        <v>，3311545</v>
      </c>
      <c r="I15" s="4" t="str">
        <f>VLOOKUP(A15,HOP!A:U,21,0)</f>
        <v>直采</v>
      </c>
    </row>
    <row r="16" s="4" customFormat="1" spans="1:9">
      <c r="A16" s="5">
        <v>999224613925890</v>
      </c>
      <c r="B16" s="6">
        <v>45107</v>
      </c>
      <c r="C16" s="6">
        <v>45109</v>
      </c>
      <c r="D16" s="4">
        <v>2080</v>
      </c>
      <c r="E16" s="4" t="str">
        <f>VLOOKUP(A16,HOP!A:L,12,0)</f>
        <v>2080.00</v>
      </c>
      <c r="F16" s="4" t="str">
        <f>VLOOKUP(A16,HOP!A:C,3,0)</f>
        <v>3466424</v>
      </c>
      <c r="G16" s="4">
        <f t="shared" si="0"/>
        <v>0</v>
      </c>
      <c r="H16" s="4" t="str">
        <f t="shared" si="1"/>
        <v>，3466424</v>
      </c>
      <c r="I16" s="4" t="str">
        <f>VLOOKUP(A16,HOP!A:U,21,0)</f>
        <v>直采</v>
      </c>
    </row>
    <row r="17" s="4" customFormat="1" spans="1:9">
      <c r="A17" s="5">
        <v>999224872574029</v>
      </c>
      <c r="B17" s="6">
        <v>45105</v>
      </c>
      <c r="C17" s="6">
        <v>45109</v>
      </c>
      <c r="D17" s="4">
        <v>3910</v>
      </c>
      <c r="E17" s="4" t="str">
        <f>VLOOKUP(A17,HOP!A:L,12,0)</f>
        <v>3910.00</v>
      </c>
      <c r="F17" s="4" t="str">
        <f>VLOOKUP(A17,HOP!A:C,3,0)</f>
        <v>3530422</v>
      </c>
      <c r="G17" s="4">
        <f t="shared" si="0"/>
        <v>0</v>
      </c>
      <c r="H17" s="4" t="str">
        <f t="shared" si="1"/>
        <v>，3530422</v>
      </c>
      <c r="I17" s="4" t="str">
        <f>VLOOKUP(A17,HOP!A:U,21,0)</f>
        <v>直采</v>
      </c>
    </row>
    <row r="18" s="4" customFormat="1" spans="1:9">
      <c r="A18" s="5">
        <v>999224872613548</v>
      </c>
      <c r="B18" s="6">
        <v>45105</v>
      </c>
      <c r="C18" s="6">
        <v>45109</v>
      </c>
      <c r="D18" s="4">
        <v>3910</v>
      </c>
      <c r="E18" s="4" t="str">
        <f>VLOOKUP(A18,HOP!A:L,12,0)</f>
        <v>3910.00</v>
      </c>
      <c r="F18" s="4" t="str">
        <f>VLOOKUP(A18,HOP!A:C,3,0)</f>
        <v>3530430</v>
      </c>
      <c r="G18" s="4">
        <f t="shared" si="0"/>
        <v>0</v>
      </c>
      <c r="H18" s="4" t="str">
        <f t="shared" si="1"/>
        <v>，3530430</v>
      </c>
      <c r="I18" s="4" t="str">
        <f>VLOOKUP(A18,HOP!A:U,21,0)</f>
        <v>直采</v>
      </c>
    </row>
    <row r="19" s="4" customFormat="1" spans="1:9">
      <c r="A19" s="5">
        <v>999224943041882</v>
      </c>
      <c r="B19" s="6">
        <v>45107</v>
      </c>
      <c r="C19" s="6">
        <v>45109</v>
      </c>
      <c r="D19" s="4">
        <v>1934</v>
      </c>
      <c r="E19" s="4" t="str">
        <f>VLOOKUP(A19,HOP!A:L,12,0)</f>
        <v>1934.00</v>
      </c>
      <c r="F19" s="4" t="str">
        <f>VLOOKUP(A19,HOP!A:C,3,0)</f>
        <v>3547921</v>
      </c>
      <c r="G19" s="4">
        <f t="shared" si="0"/>
        <v>0</v>
      </c>
      <c r="H19" s="4" t="str">
        <f t="shared" si="1"/>
        <v>，3547921</v>
      </c>
      <c r="I19" s="4" t="str">
        <f>VLOOKUP(A19,HOP!A:U,21,0)</f>
        <v>直采</v>
      </c>
    </row>
    <row r="20" s="4" customFormat="1" spans="1:9">
      <c r="A20" s="5">
        <v>999224946957125</v>
      </c>
      <c r="B20" s="6">
        <v>45107</v>
      </c>
      <c r="C20" s="6">
        <v>45109</v>
      </c>
      <c r="D20" s="4">
        <v>2184</v>
      </c>
      <c r="E20" s="4" t="str">
        <f>VLOOKUP(A20,HOP!A:L,12,0)</f>
        <v>2184.00</v>
      </c>
      <c r="F20" s="4" t="str">
        <f>VLOOKUP(A20,HOP!A:C,3,0)</f>
        <v>3549596</v>
      </c>
      <c r="G20" s="4">
        <f t="shared" si="0"/>
        <v>0</v>
      </c>
      <c r="H20" s="4" t="str">
        <f t="shared" si="1"/>
        <v>，3549596</v>
      </c>
      <c r="I20" s="4" t="str">
        <f>VLOOKUP(A20,HOP!A:U,21,0)</f>
        <v>直采</v>
      </c>
    </row>
    <row r="21" s="4" customFormat="1" spans="1:9">
      <c r="A21" s="5">
        <v>999224946988451</v>
      </c>
      <c r="B21" s="6">
        <v>45107</v>
      </c>
      <c r="C21" s="6">
        <v>45109</v>
      </c>
      <c r="D21" s="4">
        <v>2184</v>
      </c>
      <c r="E21" s="4" t="str">
        <f>VLOOKUP(A21,HOP!A:L,12,0)</f>
        <v>2184.00</v>
      </c>
      <c r="F21" s="4" t="str">
        <f>VLOOKUP(A21,HOP!A:C,3,0)</f>
        <v>3549603</v>
      </c>
      <c r="G21" s="4">
        <f t="shared" si="0"/>
        <v>0</v>
      </c>
      <c r="H21" s="4" t="str">
        <f t="shared" si="1"/>
        <v>，3549603</v>
      </c>
      <c r="I21" s="4" t="str">
        <f>VLOOKUP(A21,HOP!A:U,21,0)</f>
        <v>直采</v>
      </c>
    </row>
    <row r="22" s="4" customFormat="1" hidden="1" spans="1:10">
      <c r="A22" s="8" t="s">
        <v>140</v>
      </c>
      <c r="B22" s="6">
        <v>45108</v>
      </c>
      <c r="C22" s="6">
        <v>45109</v>
      </c>
      <c r="D22" s="4">
        <v>280</v>
      </c>
      <c r="E22" s="4">
        <v>280</v>
      </c>
      <c r="F22" s="9" t="s">
        <v>141</v>
      </c>
      <c r="G22" s="4">
        <f t="shared" si="0"/>
        <v>0</v>
      </c>
      <c r="H22" s="4" t="str">
        <f t="shared" si="1"/>
        <v>，202306261844550068</v>
      </c>
      <c r="I22" s="4" t="e">
        <f>VLOOKUP(A22,HOP!A:U,21,0)</f>
        <v>#N/A</v>
      </c>
      <c r="J22" s="4">
        <v>6.26</v>
      </c>
    </row>
    <row r="23" s="4" customFormat="1" hidden="1" spans="1:10">
      <c r="A23" s="8" t="s">
        <v>142</v>
      </c>
      <c r="B23" s="6">
        <v>45108</v>
      </c>
      <c r="C23" s="6">
        <v>45109</v>
      </c>
      <c r="D23" s="4">
        <v>862.4</v>
      </c>
      <c r="E23" s="4">
        <v>862.4</v>
      </c>
      <c r="F23" s="9" t="s">
        <v>143</v>
      </c>
      <c r="G23" s="4">
        <f t="shared" si="0"/>
        <v>0</v>
      </c>
      <c r="H23" s="4" t="str">
        <f t="shared" si="1"/>
        <v>，202307010828520076</v>
      </c>
      <c r="I23" s="4" t="e">
        <f>VLOOKUP(A23,HOP!A:U,21,0)</f>
        <v>#N/A</v>
      </c>
      <c r="J23" s="4">
        <v>7.1</v>
      </c>
    </row>
    <row r="24" s="4" customFormat="1" hidden="1" spans="1:10">
      <c r="A24" s="8" t="s">
        <v>144</v>
      </c>
      <c r="B24" s="6">
        <v>45108</v>
      </c>
      <c r="C24" s="6">
        <v>45109</v>
      </c>
      <c r="D24" s="4">
        <v>270</v>
      </c>
      <c r="E24" s="4">
        <v>270</v>
      </c>
      <c r="F24" s="9" t="s">
        <v>145</v>
      </c>
      <c r="G24" s="4">
        <f t="shared" si="0"/>
        <v>0</v>
      </c>
      <c r="H24" s="4" t="str">
        <f t="shared" si="1"/>
        <v>，202307010842470025</v>
      </c>
      <c r="I24" s="4" t="e">
        <f>VLOOKUP(A24,HOP!A:U,21,0)</f>
        <v>#N/A</v>
      </c>
      <c r="J24" s="4">
        <v>7.1</v>
      </c>
    </row>
    <row r="25" s="4" customFormat="1" hidden="1" spans="1:10">
      <c r="A25" s="8" t="s">
        <v>146</v>
      </c>
      <c r="B25" s="6">
        <v>45108</v>
      </c>
      <c r="C25" s="6">
        <v>45109</v>
      </c>
      <c r="D25" s="4">
        <v>386.25</v>
      </c>
      <c r="E25" s="4">
        <v>386.25</v>
      </c>
      <c r="F25" s="9" t="s">
        <v>147</v>
      </c>
      <c r="G25" s="4">
        <f t="shared" si="0"/>
        <v>0</v>
      </c>
      <c r="H25" s="4" t="str">
        <f t="shared" si="1"/>
        <v>，202307011655260069</v>
      </c>
      <c r="I25" s="4" t="e">
        <f>VLOOKUP(A25,HOP!A:U,21,0)</f>
        <v>#N/A</v>
      </c>
      <c r="J25" s="4">
        <v>7.1</v>
      </c>
    </row>
    <row r="26" s="4" customFormat="1" hidden="1" spans="1:10">
      <c r="A26" s="8" t="s">
        <v>148</v>
      </c>
      <c r="B26" s="6">
        <v>45108</v>
      </c>
      <c r="C26" s="6">
        <v>45109</v>
      </c>
      <c r="D26" s="4">
        <v>252</v>
      </c>
      <c r="E26" s="4">
        <v>252</v>
      </c>
      <c r="F26" s="9" t="s">
        <v>149</v>
      </c>
      <c r="G26" s="4">
        <f t="shared" si="0"/>
        <v>0</v>
      </c>
      <c r="H26" s="4" t="str">
        <f t="shared" si="1"/>
        <v>，202307012047270069</v>
      </c>
      <c r="I26" s="4" t="e">
        <f>VLOOKUP(A26,HOP!A:U,21,0)</f>
        <v>#N/A</v>
      </c>
      <c r="J26" s="4">
        <v>7.1</v>
      </c>
    </row>
    <row r="28" spans="4:4">
      <c r="D28" s="4">
        <f>SUM(D2:D27)</f>
        <v>34257.31</v>
      </c>
    </row>
    <row r="33" spans="1:4">
      <c r="A33" s="4" t="s">
        <v>150</v>
      </c>
      <c r="C33" s="4">
        <v>27781.16</v>
      </c>
      <c r="D33" s="4">
        <v>30364.16</v>
      </c>
    </row>
    <row r="34" spans="1:4">
      <c r="A34" s="4" t="s">
        <v>151</v>
      </c>
      <c r="C34" s="4">
        <v>6476.15</v>
      </c>
      <c r="D34" s="4">
        <v>7078.29</v>
      </c>
    </row>
    <row r="35" spans="1:4">
      <c r="A35" s="4" t="s">
        <v>152</v>
      </c>
      <c r="C35" s="4">
        <f>SUBTOTAL(9,C33:C34)</f>
        <v>34257.31</v>
      </c>
      <c r="D35" s="4">
        <f>SUBTOTAL(9,D33:D34)</f>
        <v>37442.45</v>
      </c>
    </row>
    <row r="36" spans="1:1">
      <c r="A36" s="4" t="s">
        <v>153</v>
      </c>
    </row>
  </sheetData>
  <autoFilter ref="A1:X26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  <c r="V1" s="2" t="s">
        <v>172</v>
      </c>
    </row>
    <row r="2" s="1" customFormat="1" spans="1:22">
      <c r="A2" s="3">
        <v>999224946988451</v>
      </c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177</v>
      </c>
      <c r="G2" s="1" t="s">
        <v>178</v>
      </c>
      <c r="H2" s="1" t="s">
        <v>179</v>
      </c>
      <c r="I2" s="1" t="s">
        <v>180</v>
      </c>
      <c r="J2" s="1" t="s">
        <v>181</v>
      </c>
      <c r="K2" s="1" t="s">
        <v>180</v>
      </c>
      <c r="L2" s="1" t="s">
        <v>180</v>
      </c>
      <c r="M2" s="1" t="s">
        <v>182</v>
      </c>
      <c r="N2" s="1" t="s">
        <v>182</v>
      </c>
      <c r="O2" s="1" t="s">
        <v>183</v>
      </c>
      <c r="P2" s="1" t="s">
        <v>184</v>
      </c>
      <c r="Q2" s="1" t="s">
        <v>185</v>
      </c>
      <c r="R2" s="1" t="s">
        <v>186</v>
      </c>
      <c r="S2" s="1" t="s">
        <v>187</v>
      </c>
      <c r="T2" s="1" t="s">
        <v>188</v>
      </c>
      <c r="U2" s="1" t="s">
        <v>189</v>
      </c>
      <c r="V2" s="1" t="s">
        <v>190</v>
      </c>
    </row>
    <row r="3" s="1" customFormat="1" spans="1:22">
      <c r="A3" s="3">
        <v>999224946957125</v>
      </c>
      <c r="B3" s="1" t="s">
        <v>173</v>
      </c>
      <c r="C3" s="1" t="s">
        <v>191</v>
      </c>
      <c r="D3" s="1" t="s">
        <v>175</v>
      </c>
      <c r="E3" s="1" t="s">
        <v>192</v>
      </c>
      <c r="F3" s="1" t="s">
        <v>177</v>
      </c>
      <c r="G3" s="1" t="s">
        <v>178</v>
      </c>
      <c r="H3" s="1" t="s">
        <v>179</v>
      </c>
      <c r="I3" s="1" t="s">
        <v>180</v>
      </c>
      <c r="J3" s="1" t="s">
        <v>181</v>
      </c>
      <c r="K3" s="1" t="s">
        <v>180</v>
      </c>
      <c r="L3" s="1" t="s">
        <v>180</v>
      </c>
      <c r="M3" s="1" t="s">
        <v>182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193</v>
      </c>
      <c r="S3" s="1" t="s">
        <v>187</v>
      </c>
      <c r="T3" s="1" t="s">
        <v>188</v>
      </c>
      <c r="U3" s="1" t="s">
        <v>189</v>
      </c>
      <c r="V3" s="1" t="s">
        <v>190</v>
      </c>
    </row>
    <row r="4" s="1" customFormat="1" spans="1:22">
      <c r="A4" s="3">
        <v>999224943041882</v>
      </c>
      <c r="B4" s="1" t="s">
        <v>173</v>
      </c>
      <c r="C4" s="1" t="s">
        <v>194</v>
      </c>
      <c r="D4" s="1" t="s">
        <v>175</v>
      </c>
      <c r="E4" s="1" t="s">
        <v>195</v>
      </c>
      <c r="F4" s="1" t="s">
        <v>177</v>
      </c>
      <c r="G4" s="1" t="s">
        <v>178</v>
      </c>
      <c r="H4" s="1" t="s">
        <v>179</v>
      </c>
      <c r="I4" s="1" t="s">
        <v>196</v>
      </c>
      <c r="J4" s="1" t="s">
        <v>181</v>
      </c>
      <c r="K4" s="1" t="s">
        <v>196</v>
      </c>
      <c r="L4" s="1" t="s">
        <v>196</v>
      </c>
      <c r="M4" s="1" t="s">
        <v>182</v>
      </c>
      <c r="N4" s="1" t="s">
        <v>182</v>
      </c>
      <c r="O4" s="1" t="s">
        <v>183</v>
      </c>
      <c r="P4" s="1" t="s">
        <v>184</v>
      </c>
      <c r="Q4" s="1" t="s">
        <v>185</v>
      </c>
      <c r="R4" s="1" t="s">
        <v>197</v>
      </c>
      <c r="S4" s="1" t="s">
        <v>187</v>
      </c>
      <c r="T4" s="1" t="s">
        <v>188</v>
      </c>
      <c r="U4" s="1" t="s">
        <v>189</v>
      </c>
      <c r="V4" s="1" t="s">
        <v>190</v>
      </c>
    </row>
    <row r="5" s="1" customFormat="1" spans="1:22">
      <c r="A5" s="3">
        <v>999224872613548</v>
      </c>
      <c r="B5" s="1" t="s">
        <v>198</v>
      </c>
      <c r="C5" s="1" t="s">
        <v>199</v>
      </c>
      <c r="D5" s="1" t="s">
        <v>200</v>
      </c>
      <c r="E5" s="1" t="s">
        <v>201</v>
      </c>
      <c r="F5" s="1" t="s">
        <v>202</v>
      </c>
      <c r="G5" s="1" t="s">
        <v>178</v>
      </c>
      <c r="H5" s="1" t="s">
        <v>179</v>
      </c>
      <c r="I5" s="1" t="s">
        <v>203</v>
      </c>
      <c r="J5" s="1" t="s">
        <v>181</v>
      </c>
      <c r="K5" s="1" t="s">
        <v>203</v>
      </c>
      <c r="L5" s="1" t="s">
        <v>203</v>
      </c>
      <c r="M5" s="1" t="s">
        <v>182</v>
      </c>
      <c r="N5" s="1" t="s">
        <v>182</v>
      </c>
      <c r="O5" s="1" t="s">
        <v>183</v>
      </c>
      <c r="P5" s="1" t="s">
        <v>184</v>
      </c>
      <c r="Q5" s="1" t="s">
        <v>185</v>
      </c>
      <c r="R5" s="1" t="s">
        <v>204</v>
      </c>
      <c r="S5" s="1" t="s">
        <v>187</v>
      </c>
      <c r="T5" s="1" t="s">
        <v>188</v>
      </c>
      <c r="U5" s="1" t="s">
        <v>189</v>
      </c>
      <c r="V5" s="1" t="s">
        <v>190</v>
      </c>
    </row>
    <row r="6" s="1" customFormat="1" spans="1:22">
      <c r="A6" s="3">
        <v>999224872574029</v>
      </c>
      <c r="B6" s="1" t="s">
        <v>198</v>
      </c>
      <c r="C6" s="1" t="s">
        <v>205</v>
      </c>
      <c r="D6" s="1" t="s">
        <v>200</v>
      </c>
      <c r="E6" s="1" t="s">
        <v>206</v>
      </c>
      <c r="F6" s="1" t="s">
        <v>202</v>
      </c>
      <c r="G6" s="1" t="s">
        <v>178</v>
      </c>
      <c r="H6" s="1" t="s">
        <v>179</v>
      </c>
      <c r="I6" s="1" t="s">
        <v>203</v>
      </c>
      <c r="J6" s="1" t="s">
        <v>181</v>
      </c>
      <c r="K6" s="1" t="s">
        <v>203</v>
      </c>
      <c r="L6" s="1" t="s">
        <v>203</v>
      </c>
      <c r="M6" s="1" t="s">
        <v>182</v>
      </c>
      <c r="N6" s="1" t="s">
        <v>182</v>
      </c>
      <c r="O6" s="1" t="s">
        <v>183</v>
      </c>
      <c r="P6" s="1" t="s">
        <v>184</v>
      </c>
      <c r="Q6" s="1" t="s">
        <v>185</v>
      </c>
      <c r="R6" s="1" t="s">
        <v>207</v>
      </c>
      <c r="S6" s="1" t="s">
        <v>187</v>
      </c>
      <c r="T6" s="1" t="s">
        <v>188</v>
      </c>
      <c r="U6" s="1" t="s">
        <v>189</v>
      </c>
      <c r="V6" s="1" t="s">
        <v>190</v>
      </c>
    </row>
    <row r="7" s="1" customFormat="1" spans="1:22">
      <c r="A7" s="3">
        <v>999225000557620</v>
      </c>
      <c r="B7" s="1" t="s">
        <v>202</v>
      </c>
      <c r="C7" s="1" t="s">
        <v>208</v>
      </c>
      <c r="D7" s="1" t="s">
        <v>209</v>
      </c>
      <c r="E7" s="1" t="s">
        <v>210</v>
      </c>
      <c r="F7" s="1" t="s">
        <v>202</v>
      </c>
      <c r="G7" s="1" t="s">
        <v>177</v>
      </c>
      <c r="H7" s="1" t="s">
        <v>179</v>
      </c>
      <c r="I7" s="1" t="s">
        <v>211</v>
      </c>
      <c r="J7" s="1" t="s">
        <v>181</v>
      </c>
      <c r="K7" s="1" t="s">
        <v>211</v>
      </c>
      <c r="L7" s="1" t="s">
        <v>211</v>
      </c>
      <c r="M7" s="1" t="s">
        <v>182</v>
      </c>
      <c r="N7" s="1" t="s">
        <v>182</v>
      </c>
      <c r="O7" s="1" t="s">
        <v>183</v>
      </c>
      <c r="P7" s="1" t="s">
        <v>184</v>
      </c>
      <c r="Q7" s="1" t="s">
        <v>185</v>
      </c>
      <c r="R7" s="1" t="s">
        <v>212</v>
      </c>
      <c r="S7" s="1" t="s">
        <v>187</v>
      </c>
      <c r="T7" s="1" t="s">
        <v>188</v>
      </c>
      <c r="U7" s="1" t="s">
        <v>189</v>
      </c>
      <c r="V7" s="1" t="s">
        <v>190</v>
      </c>
    </row>
    <row r="8" s="1" customFormat="1" spans="1:22">
      <c r="A8" s="3">
        <v>999224613925890</v>
      </c>
      <c r="B8" s="1" t="s">
        <v>213</v>
      </c>
      <c r="C8" s="1" t="s">
        <v>214</v>
      </c>
      <c r="D8" s="1" t="s">
        <v>200</v>
      </c>
      <c r="E8" s="1" t="s">
        <v>215</v>
      </c>
      <c r="F8" s="1" t="s">
        <v>177</v>
      </c>
      <c r="G8" s="1" t="s">
        <v>178</v>
      </c>
      <c r="H8" s="1" t="s">
        <v>179</v>
      </c>
      <c r="I8" s="1" t="s">
        <v>216</v>
      </c>
      <c r="J8" s="1" t="s">
        <v>181</v>
      </c>
      <c r="K8" s="1" t="s">
        <v>216</v>
      </c>
      <c r="L8" s="1" t="s">
        <v>216</v>
      </c>
      <c r="M8" s="1" t="s">
        <v>182</v>
      </c>
      <c r="N8" s="1" t="s">
        <v>182</v>
      </c>
      <c r="O8" s="1" t="s">
        <v>183</v>
      </c>
      <c r="P8" s="1" t="s">
        <v>184</v>
      </c>
      <c r="Q8" s="1" t="s">
        <v>185</v>
      </c>
      <c r="R8" s="1" t="s">
        <v>217</v>
      </c>
      <c r="S8" s="1" t="s">
        <v>187</v>
      </c>
      <c r="T8" s="1" t="s">
        <v>188</v>
      </c>
      <c r="U8" s="1" t="s">
        <v>189</v>
      </c>
      <c r="V8" s="1" t="s">
        <v>190</v>
      </c>
    </row>
    <row r="9" s="1" customFormat="1" spans="1:22">
      <c r="A9" s="3">
        <v>999224120201240</v>
      </c>
      <c r="B9" s="1" t="s">
        <v>218</v>
      </c>
      <c r="C9" s="1" t="s">
        <v>219</v>
      </c>
      <c r="D9" s="1" t="s">
        <v>220</v>
      </c>
      <c r="E9" s="1" t="s">
        <v>221</v>
      </c>
      <c r="F9" s="1" t="s">
        <v>222</v>
      </c>
      <c r="G9" s="1" t="s">
        <v>223</v>
      </c>
      <c r="H9" s="1" t="s">
        <v>179</v>
      </c>
      <c r="I9" s="1" t="s">
        <v>224</v>
      </c>
      <c r="J9" s="1" t="s">
        <v>181</v>
      </c>
      <c r="K9" s="1" t="s">
        <v>224</v>
      </c>
      <c r="L9" s="1" t="s">
        <v>224</v>
      </c>
      <c r="M9" s="1" t="s">
        <v>182</v>
      </c>
      <c r="N9" s="1" t="s">
        <v>182</v>
      </c>
      <c r="O9" s="1" t="s">
        <v>183</v>
      </c>
      <c r="P9" s="1" t="s">
        <v>184</v>
      </c>
      <c r="Q9" s="1" t="s">
        <v>185</v>
      </c>
      <c r="R9" s="1" t="s">
        <v>225</v>
      </c>
      <c r="S9" s="1" t="s">
        <v>187</v>
      </c>
      <c r="T9" s="1" t="s">
        <v>188</v>
      </c>
      <c r="U9" s="1" t="s">
        <v>189</v>
      </c>
      <c r="V9" s="1" t="s">
        <v>190</v>
      </c>
    </row>
    <row r="10" s="1" customFormat="1" spans="1:22">
      <c r="A10" s="3">
        <v>999223950983782</v>
      </c>
      <c r="B10" s="1" t="s">
        <v>226</v>
      </c>
      <c r="C10" s="1" t="s">
        <v>227</v>
      </c>
      <c r="D10" s="1" t="s">
        <v>175</v>
      </c>
      <c r="E10" s="1" t="s">
        <v>228</v>
      </c>
      <c r="F10" s="1" t="s">
        <v>177</v>
      </c>
      <c r="G10" s="1" t="s">
        <v>178</v>
      </c>
      <c r="H10" s="1" t="s">
        <v>179</v>
      </c>
      <c r="I10" s="1" t="s">
        <v>229</v>
      </c>
      <c r="J10" s="1" t="s">
        <v>181</v>
      </c>
      <c r="K10" s="1" t="s">
        <v>229</v>
      </c>
      <c r="L10" s="1" t="s">
        <v>229</v>
      </c>
      <c r="M10" s="1" t="s">
        <v>182</v>
      </c>
      <c r="N10" s="1" t="s">
        <v>182</v>
      </c>
      <c r="O10" s="1" t="s">
        <v>183</v>
      </c>
      <c r="P10" s="1" t="s">
        <v>184</v>
      </c>
      <c r="Q10" s="1" t="s">
        <v>185</v>
      </c>
      <c r="R10" s="1" t="s">
        <v>230</v>
      </c>
      <c r="S10" s="1" t="s">
        <v>187</v>
      </c>
      <c r="T10" s="1" t="s">
        <v>188</v>
      </c>
      <c r="U10" s="1" t="s">
        <v>189</v>
      </c>
      <c r="V10" s="1" t="s">
        <v>190</v>
      </c>
    </row>
    <row r="11" s="1" customFormat="1" spans="1:22">
      <c r="A11" s="3">
        <v>999223905296802</v>
      </c>
      <c r="B11" s="1" t="s">
        <v>231</v>
      </c>
      <c r="C11" s="1" t="s">
        <v>232</v>
      </c>
      <c r="D11" s="1" t="s">
        <v>220</v>
      </c>
      <c r="E11" s="1" t="s">
        <v>233</v>
      </c>
      <c r="F11" s="1" t="s">
        <v>177</v>
      </c>
      <c r="G11" s="1" t="s">
        <v>178</v>
      </c>
      <c r="H11" s="1" t="s">
        <v>179</v>
      </c>
      <c r="I11" s="1" t="s">
        <v>234</v>
      </c>
      <c r="J11" s="1" t="s">
        <v>181</v>
      </c>
      <c r="K11" s="1" t="s">
        <v>234</v>
      </c>
      <c r="L11" s="1" t="s">
        <v>234</v>
      </c>
      <c r="M11" s="1" t="s">
        <v>182</v>
      </c>
      <c r="N11" s="1" t="s">
        <v>182</v>
      </c>
      <c r="O11" s="1" t="s">
        <v>183</v>
      </c>
      <c r="P11" s="1" t="s">
        <v>184</v>
      </c>
      <c r="Q11" s="1" t="s">
        <v>185</v>
      </c>
      <c r="R11" s="1" t="s">
        <v>235</v>
      </c>
      <c r="S11" s="1" t="s">
        <v>187</v>
      </c>
      <c r="T11" s="1" t="s">
        <v>188</v>
      </c>
      <c r="U11" s="1" t="s">
        <v>189</v>
      </c>
      <c r="V11" s="1" t="s">
        <v>190</v>
      </c>
    </row>
    <row r="12" s="1" customFormat="1" spans="1:22">
      <c r="A12" s="3">
        <v>999223728572773</v>
      </c>
      <c r="B12" s="1" t="s">
        <v>236</v>
      </c>
      <c r="C12" s="1" t="s">
        <v>237</v>
      </c>
      <c r="D12" s="1" t="s">
        <v>175</v>
      </c>
      <c r="E12" s="1" t="s">
        <v>238</v>
      </c>
      <c r="F12" s="1" t="s">
        <v>239</v>
      </c>
      <c r="G12" s="1" t="s">
        <v>223</v>
      </c>
      <c r="H12" s="1" t="s">
        <v>179</v>
      </c>
      <c r="I12" s="1" t="s">
        <v>240</v>
      </c>
      <c r="J12" s="1" t="s">
        <v>181</v>
      </c>
      <c r="K12" s="1" t="s">
        <v>240</v>
      </c>
      <c r="L12" s="1" t="s">
        <v>240</v>
      </c>
      <c r="M12" s="1" t="s">
        <v>182</v>
      </c>
      <c r="N12" s="1" t="s">
        <v>182</v>
      </c>
      <c r="O12" s="1" t="s">
        <v>183</v>
      </c>
      <c r="P12" s="1" t="s">
        <v>184</v>
      </c>
      <c r="Q12" s="1" t="s">
        <v>185</v>
      </c>
      <c r="R12" s="1" t="s">
        <v>241</v>
      </c>
      <c r="S12" s="1" t="s">
        <v>187</v>
      </c>
      <c r="T12" s="1" t="s">
        <v>188</v>
      </c>
      <c r="U12" s="1" t="s">
        <v>189</v>
      </c>
      <c r="V12" s="1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2023-07-17T01:29:14Z</dcterms:created>
  <dcterms:modified xsi:type="dcterms:W3CDTF">2023-07-17T01:46:11Z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40804CD3BDA4475BB733EF8289FEBF46_12</vt:lpwstr>
  </property>
  <property fmtid="{D5CDD505-2E9C-101B-9397-08002B2CF9AE}" pid="3" name="KSOProductBuildVer">
    <vt:lpwstr>2052-11.1.0.14309</vt:lpwstr>
  </property>
</Properties>
</file>