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对账!$A$1:$I$30</definedName>
  </definedNames>
  <calcPr calcId="144525"/>
</workbook>
</file>

<file path=xl/sharedStrings.xml><?xml version="1.0" encoding="utf-8"?>
<sst xmlns="http://schemas.openxmlformats.org/spreadsheetml/2006/main" count="1738" uniqueCount="476">
  <si>
    <t>去哪儿网酒店预付对账单</t>
  </si>
  <si>
    <t>供应商名称：</t>
  </si>
  <si>
    <t>港丰国际</t>
  </si>
  <si>
    <t>结算周期：</t>
  </si>
  <si>
    <t>2023-07-10至2023-07-16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</si>
  <si>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</si>
  <si>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</si>
  <si>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</si>
  <si>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</si>
  <si>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</si>
  <si>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</si>
  <si>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</si>
  <si>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</si>
  <si>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</si>
  <si>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</si>
  <si>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</si>
  <si>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</si>
  <si>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</si>
  <si>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</si>
  <si>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</si>
  <si>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¥101,406.00</t>
  </si>
  <si>
    <t>¥4,128.36</t>
  </si>
  <si>
    <t>¥8,036.74</t>
  </si>
  <si>
    <t>¥89,240.90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</si>
  <si>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</si>
  <si>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</si>
  <si>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</si>
  <si>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</si>
  <si>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</si>
  <si>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</si>
  <si>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</si>
  <si>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</si>
  <si>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</si>
  <si>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</si>
  <si>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</si>
  <si>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</si>
  <si>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</si>
  <si>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</si>
  <si>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</si>
  <si>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</si>
  <si>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</si>
  <si>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</si>
  <si>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</si>
  <si>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</si>
  <si>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</si>
  <si>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</si>
  <si>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</si>
  <si>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</si>
  <si>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</si>
  <si>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</si>
  <si>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</si>
  <si>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</si>
  <si>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</si>
  <si>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</si>
  <si>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</si>
  <si>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</si>
  <si>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</si>
  <si>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</si>
  <si>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</si>
  <si>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</si>
  <si>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</si>
  <si>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</si>
  <si>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</si>
  <si>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</si>
  <si>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</si>
  <si>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</si>
  <si>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</si>
  <si>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</si>
  <si>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</si>
  <si>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</si>
  <si>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703399437062</t>
  </si>
  <si>
    <t>3530445</t>
  </si>
  <si>
    <t>酒店预付</t>
  </si>
  <si>
    <t>否</t>
  </si>
  <si>
    <t>普通</t>
  </si>
  <si>
    <t>221937302</t>
  </si>
  <si>
    <t>济州航空城酒店</t>
  </si>
  <si>
    <t>1619975</t>
  </si>
  <si>
    <t>ZHANG/CHENYI|DAI/QIANYI</t>
  </si>
  <si>
    <t>2023-06-20</t>
  </si>
  <si>
    <t>2023-07-06</t>
  </si>
  <si>
    <t>2023-07-10</t>
  </si>
  <si>
    <t>¥1,576.00</t>
  </si>
  <si>
    <t>¥166.88</t>
  </si>
  <si>
    <t>¥1,409.12</t>
  </si>
  <si>
    <t>Superior Twin Room with Balcony</t>
  </si>
  <si>
    <t>WEBSITE</t>
  </si>
  <si>
    <t>703326338727</t>
  </si>
  <si>
    <t>3209353</t>
  </si>
  <si>
    <t>158543993</t>
  </si>
  <si>
    <t>普吉岛印度奇那别墅度假酒店 (政府卫生认证)</t>
  </si>
  <si>
    <t>LI/JIAWEI</t>
  </si>
  <si>
    <t>2023-04-08</t>
  </si>
  <si>
    <t>2023-07-05</t>
  </si>
  <si>
    <t>¥15,250.00</t>
  </si>
  <si>
    <t>¥1,445.00</t>
  </si>
  <si>
    <t>¥13,805.00</t>
  </si>
  <si>
    <t>3 Bedroom Pool Villa</t>
  </si>
  <si>
    <t>703404755917</t>
  </si>
  <si>
    <t>3548343</t>
  </si>
  <si>
    <t>179441393</t>
  </si>
  <si>
    <t>乌鲁瑟加拉豪华套房和别墅度假村</t>
  </si>
  <si>
    <t>YTN/TINGKANG</t>
  </si>
  <si>
    <t>2023-06-25</t>
  </si>
  <si>
    <t>2023-07-09</t>
  </si>
  <si>
    <t>¥1,091.00</t>
  </si>
  <si>
    <t>¥126.00</t>
  </si>
  <si>
    <t>¥965.00</t>
  </si>
  <si>
    <t>Suite with Ocean View</t>
  </si>
  <si>
    <t>703403126506</t>
  </si>
  <si>
    <t>3544882</t>
  </si>
  <si>
    <t>221942111</t>
  </si>
  <si>
    <t>迪士尼探索家度假酒店</t>
  </si>
  <si>
    <t>ZENG/LINGHUA|ZENG/XIANGMEI</t>
  </si>
  <si>
    <t>2023-06-24</t>
  </si>
  <si>
    <t>¥3,084.00</t>
  </si>
  <si>
    <t>¥174.00</t>
  </si>
  <si>
    <t>¥2,910.00</t>
  </si>
  <si>
    <t>Standard Room</t>
  </si>
  <si>
    <t>703409638304</t>
  </si>
  <si>
    <t>3574108</t>
  </si>
  <si>
    <t>221909252</t>
  </si>
  <si>
    <t>澳门帝濠酒店</t>
  </si>
  <si>
    <t>ZHANG/JIANJUN|WU/KUSHENG</t>
  </si>
  <si>
    <t>2023-06-30</t>
  </si>
  <si>
    <t>2023-07-08</t>
  </si>
  <si>
    <t>¥2,222.00</t>
  </si>
  <si>
    <t>¥201.60</t>
  </si>
  <si>
    <t>¥2,020.40</t>
  </si>
  <si>
    <t>Superior Twin Room</t>
  </si>
  <si>
    <t>703394648425</t>
  </si>
  <si>
    <t>3509313</t>
  </si>
  <si>
    <t>LIU/WENYING</t>
  </si>
  <si>
    <t>2023-06-15</t>
  </si>
  <si>
    <t>¥3,922.00</t>
  </si>
  <si>
    <t>¥222.00</t>
  </si>
  <si>
    <t>¥3,700.00</t>
  </si>
  <si>
    <t>703384795316</t>
  </si>
  <si>
    <t>3463739</t>
  </si>
  <si>
    <t>158587730</t>
  </si>
  <si>
    <t>普吉岛卡塔坦尼海滩度假村</t>
  </si>
  <si>
    <t>ZHAO/QIANLIN|LI/QIANJUN</t>
  </si>
  <si>
    <t>2023-06-05</t>
  </si>
  <si>
    <t>2023-07-11</t>
  </si>
  <si>
    <t>¥2,108.00</t>
  </si>
  <si>
    <t>¥120.00</t>
  </si>
  <si>
    <t>¥1,988.00</t>
  </si>
  <si>
    <t>Deluxe Room (Bhuri wing)</t>
  </si>
  <si>
    <t>703378256741</t>
  </si>
  <si>
    <t>3439338</t>
  </si>
  <si>
    <t>221905967</t>
  </si>
  <si>
    <t>香港都会海逸酒店</t>
  </si>
  <si>
    <t>ZHANG/JING|YANG/LIU</t>
  </si>
  <si>
    <t>2023-05-30</t>
  </si>
  <si>
    <t>2023-07-15</t>
  </si>
  <si>
    <t>2023-07-17</t>
  </si>
  <si>
    <t>¥4,188.00</t>
  </si>
  <si>
    <t>¥1,852.36</t>
  </si>
  <si>
    <t>2023-07-11 10:34:09</t>
  </si>
  <si>
    <t>¥2,335.64</t>
  </si>
  <si>
    <t>¥195.19</t>
  </si>
  <si>
    <t>¥2,140.45</t>
  </si>
  <si>
    <t>Superior Room</t>
  </si>
  <si>
    <t>703402997224</t>
  </si>
  <si>
    <t>3543757</t>
  </si>
  <si>
    <t>821137924</t>
  </si>
  <si>
    <t>大阪城市地标酒店 - Imperial Palace Group</t>
  </si>
  <si>
    <t>XUE/HAOXIN|ZHANG/YIFAN</t>
  </si>
  <si>
    <t>2023-06-23</t>
  </si>
  <si>
    <t>2023-07-12</t>
  </si>
  <si>
    <t>¥1,140.00</t>
  </si>
  <si>
    <t>¥108.87</t>
  </si>
  <si>
    <t>¥1,031.13</t>
  </si>
  <si>
    <t>semi double non smoking</t>
  </si>
  <si>
    <t>703391847915</t>
  </si>
  <si>
    <t>3496409</t>
  </si>
  <si>
    <t>855704837</t>
  </si>
  <si>
    <t>科穆勒生活酒店</t>
  </si>
  <si>
    <t>WANG/LIHUA</t>
  </si>
  <si>
    <t>2023-06-12</t>
  </si>
  <si>
    <t>¥1,086.00</t>
  </si>
  <si>
    <t>¥115.23</t>
  </si>
  <si>
    <t>¥970.77</t>
  </si>
  <si>
    <t>Thinker Two Type 2</t>
  </si>
  <si>
    <t>703402316717</t>
  </si>
  <si>
    <t>3543610</t>
  </si>
  <si>
    <t>YIN/ZHIWEI</t>
  </si>
  <si>
    <t>¥4,526.00</t>
  </si>
  <si>
    <t>¥256.00</t>
  </si>
  <si>
    <t>¥4,270.00</t>
  </si>
  <si>
    <t>703391205419</t>
  </si>
  <si>
    <t>3494123</t>
  </si>
  <si>
    <t>YE/XINTING</t>
  </si>
  <si>
    <t>¥1,782.00</t>
  </si>
  <si>
    <t>¥101.00</t>
  </si>
  <si>
    <t>¥1,681.00</t>
  </si>
  <si>
    <t>703396560895</t>
  </si>
  <si>
    <t>3513734</t>
  </si>
  <si>
    <t>188934002</t>
  </si>
  <si>
    <t>曼谷维伊 - 美憬阁酒店</t>
  </si>
  <si>
    <t>LU/XIAOMIN</t>
  </si>
  <si>
    <t>2023-06-17</t>
  </si>
  <si>
    <t>2023-07-13</t>
  </si>
  <si>
    <t>¥276.00</t>
  </si>
  <si>
    <t>¥2,634.00</t>
  </si>
  <si>
    <t>deluxe king bed suite</t>
  </si>
  <si>
    <t>703402516401</t>
  </si>
  <si>
    <t>3543796</t>
  </si>
  <si>
    <t>221927684</t>
  </si>
  <si>
    <t>荃湾西如心酒店</t>
  </si>
  <si>
    <t>XU/FEI|GAO/YI</t>
  </si>
  <si>
    <t>¥4,710.00</t>
  </si>
  <si>
    <t>¥349.69</t>
  </si>
  <si>
    <t>¥4,360.31</t>
  </si>
  <si>
    <t>Superior Harbour View Room (Tower 1)</t>
  </si>
  <si>
    <t>703389491920</t>
  </si>
  <si>
    <t>3485222</t>
  </si>
  <si>
    <t>LI/MAN</t>
  </si>
  <si>
    <t>2023-06-10</t>
  </si>
  <si>
    <t>¥3,076.00</t>
  </si>
  <si>
    <t>¥2,902.00</t>
  </si>
  <si>
    <t>703394235111</t>
  </si>
  <si>
    <t>3507165</t>
  </si>
  <si>
    <t>FU/WENTING|LONG/CHAO</t>
  </si>
  <si>
    <t>¥3,074.00</t>
  </si>
  <si>
    <t>¥2,900.00</t>
  </si>
  <si>
    <t>703392720816</t>
  </si>
  <si>
    <t>3499221</t>
  </si>
  <si>
    <t>DONG/WEI|GEN/YALEI</t>
  </si>
  <si>
    <t>2023-06-13</t>
  </si>
  <si>
    <t>¥3,032.00</t>
  </si>
  <si>
    <t>¥172.00</t>
  </si>
  <si>
    <t>¥2,860.00</t>
  </si>
  <si>
    <t>703396932058</t>
  </si>
  <si>
    <t>3514780</t>
  </si>
  <si>
    <t>TIAN/YU|LIU/XINBAO</t>
  </si>
  <si>
    <t>¥3,392.00</t>
  </si>
  <si>
    <t>¥192.00</t>
  </si>
  <si>
    <t>¥3,200.00</t>
  </si>
  <si>
    <t>703381909411</t>
  </si>
  <si>
    <t>3453113</t>
  </si>
  <si>
    <t>158561432</t>
  </si>
  <si>
    <t>新加坡圣淘沙索菲特度假村及水疗中心</t>
  </si>
  <si>
    <t>HUANG/JIA|PAN/DI|YANG/YINMEI</t>
  </si>
  <si>
    <t>2023-06-02</t>
  </si>
  <si>
    <t>2023-07-14</t>
  </si>
  <si>
    <t>¥12,388.00</t>
  </si>
  <si>
    <t>¥1,328.00</t>
  </si>
  <si>
    <t>¥11,060.00</t>
  </si>
  <si>
    <t>Luxury King Room</t>
  </si>
  <si>
    <t>703372534609</t>
  </si>
  <si>
    <t>3414562</t>
  </si>
  <si>
    <t>805384087</t>
  </si>
  <si>
    <t>达玛雷泳池别墅</t>
  </si>
  <si>
    <t>CHAN/KEVIN|WANG/MENG</t>
  </si>
  <si>
    <t>2023-05-24</t>
  </si>
  <si>
    <t>¥3,732.00</t>
  </si>
  <si>
    <t>¥340.00</t>
  </si>
  <si>
    <t>One Bedroom Pool Villa</t>
  </si>
  <si>
    <t>703363340129</t>
  </si>
  <si>
    <t>3375864</t>
  </si>
  <si>
    <t>CUI/ZHINA</t>
  </si>
  <si>
    <t>2023-05-15</t>
  </si>
  <si>
    <t>¥3,008.00</t>
  </si>
  <si>
    <t>¥171.00</t>
  </si>
  <si>
    <t>¥2,837.00</t>
  </si>
  <si>
    <t>703376652668</t>
  </si>
  <si>
    <t>3432803</t>
  </si>
  <si>
    <t>189632168</t>
  </si>
  <si>
    <t>普吉岛麦考安纳塔拉别墅度假酒店</t>
  </si>
  <si>
    <t>ZENG/QINGQIANG|YANG/DANDAN|ZENG/JUNLIN</t>
  </si>
  <si>
    <t>2023-05-28</t>
  </si>
  <si>
    <t>¥8,556.00</t>
  </si>
  <si>
    <t>¥813.00</t>
  </si>
  <si>
    <t>¥7,743.00</t>
  </si>
  <si>
    <t>Pool Twin Villa</t>
  </si>
  <si>
    <t>703417586314</t>
  </si>
  <si>
    <t>3607890</t>
  </si>
  <si>
    <t>187119086</t>
  </si>
  <si>
    <t>普吉岛兰草度假酒店</t>
  </si>
  <si>
    <t>ZHANG/HONGMEI|QIN/CHULEI</t>
  </si>
  <si>
    <t>¥1,592.00</t>
  </si>
  <si>
    <t>¥155.28</t>
  </si>
  <si>
    <t>¥1,436.72</t>
  </si>
  <si>
    <t>Deluxe Sea View Room</t>
  </si>
  <si>
    <t>703379815863</t>
  </si>
  <si>
    <t>3443010</t>
  </si>
  <si>
    <t>158580965</t>
  </si>
  <si>
    <t>吉隆坡JW万豪酒店</t>
  </si>
  <si>
    <t>ZHANG/TIECHENG</t>
  </si>
  <si>
    <t>2023-05-31</t>
  </si>
  <si>
    <t>2023-07-16</t>
  </si>
  <si>
    <t>¥1,760.00</t>
  </si>
  <si>
    <t>¥188.00</t>
  </si>
  <si>
    <t>¥1,572.00</t>
  </si>
  <si>
    <t>Deluxe Room, 1 King Bed, Non Smoking</t>
  </si>
  <si>
    <t>703405850630</t>
  </si>
  <si>
    <t>3555662</t>
  </si>
  <si>
    <t>158558903</t>
  </si>
  <si>
    <t>COMO曼谷大都会酒店</t>
  </si>
  <si>
    <t>LIU/YANGYANG|LUO/YUE</t>
  </si>
  <si>
    <t>2023-06-26</t>
  </si>
  <si>
    <t>¥2,751.00</t>
  </si>
  <si>
    <t>¥261.00</t>
  </si>
  <si>
    <t>¥2,490.00</t>
  </si>
  <si>
    <t>Metropolitan Room Twin</t>
  </si>
  <si>
    <t>703381291517</t>
  </si>
  <si>
    <t>3452721</t>
  </si>
  <si>
    <t>860784107</t>
  </si>
  <si>
    <t>芭堤雅中心智选假日酒店 - IHG 旗下酒店</t>
  </si>
  <si>
    <t>LUO/QINGXIONG</t>
  </si>
  <si>
    <t>¥300.00</t>
  </si>
  <si>
    <t>¥27.00</t>
  </si>
  <si>
    <t>¥273.00</t>
  </si>
  <si>
    <t>Two Single Beds Standard Non Smoking</t>
  </si>
  <si>
    <t>703403066528</t>
  </si>
  <si>
    <t>3544859</t>
  </si>
  <si>
    <t>808451905</t>
  </si>
  <si>
    <t>曼谷拉差达宜必思尚品酒店</t>
  </si>
  <si>
    <t>XIONG/JIE</t>
  </si>
  <si>
    <t>¥828.00</t>
  </si>
  <si>
    <t>¥68.00</t>
  </si>
  <si>
    <t>¥760.00</t>
  </si>
  <si>
    <t>Standard Twin Room</t>
  </si>
  <si>
    <t>703392797671</t>
  </si>
  <si>
    <t>3498254</t>
  </si>
  <si>
    <t>YANG/XUANLIN|YANG/YAFEI</t>
  </si>
  <si>
    <t>¥2,046.00</t>
  </si>
  <si>
    <t>¥116.00</t>
  </si>
  <si>
    <t>¥1,930.00</t>
  </si>
  <si>
    <t>703361136297</t>
  </si>
  <si>
    <t>3368469</t>
  </si>
  <si>
    <t>221920526</t>
  </si>
  <si>
    <t>港青酒店</t>
  </si>
  <si>
    <t>GU/KALI|WANG/YUNZI</t>
  </si>
  <si>
    <t>2023-05-13</t>
  </si>
  <si>
    <t>2023-08-09</t>
  </si>
  <si>
    <t>2023-08-11</t>
  </si>
  <si>
    <t>¥2,276.00</t>
  </si>
  <si>
    <t>2023-07-16 22:49:32</t>
  </si>
  <si>
    <t>合计</t>
  </si>
  <si>
    <t/>
  </si>
  <si>
    <t>¥97,277.64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</si>
  <si>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</si>
  <si>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</si>
  <si>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</si>
  <si>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</si>
  <si>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</si>
  <si>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</si>
  <si>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</si>
  <si>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</si>
  <si>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</si>
  <si>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本期扣款</t>
    </r>
    <r>
      <rPr>
        <sz val="10"/>
        <rFont val="Arial"/>
        <charset val="134"/>
      </rPr>
      <t>159.55</t>
    </r>
    <r>
      <rPr>
        <sz val="10"/>
        <rFont val="宋体"/>
        <charset val="134"/>
      </rPr>
      <t>元</t>
    </r>
  </si>
  <si>
    <t>A230718105358481</t>
  </si>
  <si>
    <t>A230718105425481</t>
  </si>
  <si>
    <r>
      <t>总计：</t>
    </r>
    <r>
      <rPr>
        <sz val="10"/>
        <rFont val="Arial"/>
        <charset val="134"/>
      </rPr>
      <t>89240.9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</si>
  <si>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</si>
  <si>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</si>
  <si>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</si>
  <si>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</si>
  <si>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</si>
  <si>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</si>
  <si>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</si>
  <si>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</si>
  <si>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</si>
  <si>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</si>
  <si>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</si>
  <si>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</si>
  <si>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</si>
  <si>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</si>
  <si>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</si>
  <si>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</si>
  <si>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</si>
  <si>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</si>
  <si>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普吉岛兰草度假酒店 (SHA Extra Plus)</t>
  </si>
  <si>
    <t>ZHANG HONGMEI,QIN CHULEI</t>
  </si>
  <si>
    <t>退房日周结</t>
  </si>
  <si>
    <t>1436.72</t>
  </si>
  <si>
    <t>RMB</t>
  </si>
  <si>
    <t>0</t>
  </si>
  <si>
    <t>0.00</t>
  </si>
  <si>
    <t>去哪儿直连（港丰）</t>
  </si>
  <si>
    <t>31</t>
  </si>
  <si>
    <t>2023-07-08 14:14:48</t>
  </si>
  <si>
    <t>汇智国际旅游发展有限公司</t>
  </si>
  <si>
    <t>直采</t>
  </si>
  <si>
    <t>泰国</t>
  </si>
  <si>
    <t>ZHANG JIANJUN,WU KUSHENG</t>
  </si>
  <si>
    <t>2020.40</t>
  </si>
  <si>
    <t>2023-07-01 10:19:13</t>
  </si>
  <si>
    <t>中国</t>
  </si>
  <si>
    <t>LIU YANGYANG,LUO YUE</t>
  </si>
  <si>
    <t>2490.00</t>
  </si>
  <si>
    <t>2023-06-27 11:26:29</t>
  </si>
  <si>
    <t>YTN TINGKANG</t>
  </si>
  <si>
    <t>965.00</t>
  </si>
  <si>
    <t>2023-06-25 08:42:34</t>
  </si>
  <si>
    <t>印度尼西亚</t>
  </si>
  <si>
    <t>ZENG LINGHUA,ZENG XIANGMEI</t>
  </si>
  <si>
    <t>2910.00</t>
  </si>
  <si>
    <t>2023-06-24 11:42:30</t>
  </si>
  <si>
    <t>XIONG JIE</t>
  </si>
  <si>
    <t>760.00</t>
  </si>
  <si>
    <t>2023-06-24 10:58:37</t>
  </si>
  <si>
    <t>XU FEI,GAO YI</t>
  </si>
  <si>
    <t>4360.30</t>
  </si>
  <si>
    <t>2023-06-23 23:30:10</t>
  </si>
  <si>
    <t>直连</t>
  </si>
  <si>
    <t>XUE HAOXIN,ZHANG YIFAN</t>
  </si>
  <si>
    <t>1031.13</t>
  </si>
  <si>
    <t>2023-06-23 23:12:40</t>
  </si>
  <si>
    <t>日本</t>
  </si>
  <si>
    <t>YIN ZHIWEI</t>
  </si>
  <si>
    <t>4270.00</t>
  </si>
  <si>
    <t>2023-06-23 22:52:06</t>
  </si>
  <si>
    <t>ZHANG CHENYI,DAI QIANYI</t>
  </si>
  <si>
    <t>1409.12</t>
  </si>
  <si>
    <t>2023-06-20 21:12:06</t>
  </si>
  <si>
    <t>韩国</t>
  </si>
  <si>
    <t>TIAN YU,LIU XINBAO</t>
  </si>
  <si>
    <t>3200.00</t>
  </si>
  <si>
    <t>2023-06-17 15:03:50</t>
  </si>
  <si>
    <t>LU XIAOMIN</t>
  </si>
  <si>
    <t>2634.00</t>
  </si>
  <si>
    <t>2023-06-17 16:41:50</t>
  </si>
  <si>
    <t>LIU WENYING</t>
  </si>
  <si>
    <t>3700.00</t>
  </si>
  <si>
    <t>2023-06-16 14:17:46</t>
  </si>
  <si>
    <t>FU WENTING,LONG CHAO</t>
  </si>
  <si>
    <t>2900.00</t>
  </si>
  <si>
    <t>2023-06-15 14:23:12</t>
  </si>
  <si>
    <t>DONG WEI,GEN YALEI</t>
  </si>
  <si>
    <t>2860.00</t>
  </si>
  <si>
    <t>2023-06-13 17:53:09</t>
  </si>
  <si>
    <t>YANG XUANLIN,YANG YAFEI</t>
  </si>
  <si>
    <t>1930.00</t>
  </si>
  <si>
    <t>2023-06-13 11:51:26</t>
  </si>
  <si>
    <t>克幕居家酒店</t>
  </si>
  <si>
    <t>WANG LIHUA</t>
  </si>
  <si>
    <t>970.77</t>
  </si>
  <si>
    <t>2023-06-12 21:20:58</t>
  </si>
  <si>
    <t>马来西亚</t>
  </si>
  <si>
    <t>YE XINTING</t>
  </si>
  <si>
    <t>1681.00</t>
  </si>
  <si>
    <t>2023-06-12 14:58:06</t>
  </si>
  <si>
    <t>LI MAN</t>
  </si>
  <si>
    <t>2902.00</t>
  </si>
  <si>
    <t>2023-06-10 10:45:03</t>
  </si>
  <si>
    <t>普吉岛卡塔坦尼海滩度假村(SHA Extra Plus)</t>
  </si>
  <si>
    <t>ZHAO QIANLIN,LI QIANJUN</t>
  </si>
  <si>
    <t>1988.00</t>
  </si>
  <si>
    <t>2023-06-05 10:49:56</t>
  </si>
  <si>
    <t>新加坡圣淘沙索菲特度假村及水疗中心 (Staycation Approved)</t>
  </si>
  <si>
    <t>HUANG JIA,PAN DI,YANG YINMEI</t>
  </si>
  <si>
    <t>11060.00</t>
  </si>
  <si>
    <t>2023-06-03 17:18:00</t>
  </si>
  <si>
    <t>新加坡</t>
  </si>
  <si>
    <t>LUO QINGXIONG</t>
  </si>
  <si>
    <t>273.00</t>
  </si>
  <si>
    <t>2023-06-02 17:12:12</t>
  </si>
  <si>
    <t>ZHANG TIECHENG</t>
  </si>
  <si>
    <t>1572.00</t>
  </si>
  <si>
    <t>2023-05-31 15:57:11</t>
  </si>
  <si>
    <t>ZENG QINGQIANG,YANG DANDAN,ZENG JUNLIN</t>
  </si>
  <si>
    <t>7743.00</t>
  </si>
  <si>
    <t>2023-05-29 14:31:32</t>
  </si>
  <si>
    <t>CHAN KEVIN,WANG MENG</t>
  </si>
  <si>
    <t>3392.00</t>
  </si>
  <si>
    <t>2023-05-24 13:45:08</t>
  </si>
  <si>
    <t>CUI ZHINA</t>
  </si>
  <si>
    <t>2837.00</t>
  </si>
  <si>
    <t>2023-05-15 15:24:11</t>
  </si>
  <si>
    <t>普吉岛印度奇那别墅度假酒店</t>
  </si>
  <si>
    <t>LI JIAWEI</t>
  </si>
  <si>
    <t>13805.00</t>
  </si>
  <si>
    <t>2023-04-09 09:28:15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</si>
</sst>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29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29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4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5</v>
      </c>
      <c r="N3" s="7" t="s">
        <v>92</v>
      </c>
      <c r="O3" s="7" t="s">
        <v>93</v>
      </c>
      <c r="P3" s="7" t="s">
        <v>81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1</v>
      </c>
      <c r="N4" s="7" t="s">
        <v>103</v>
      </c>
      <c r="O4" s="7" t="s">
        <v>104</v>
      </c>
      <c r="P4" s="7" t="s">
        <v>81</v>
      </c>
      <c r="Q4" s="7"/>
      <c r="R4" s="11" t="s">
        <v>105</v>
      </c>
      <c r="S4" s="12" t="s">
        <v>19</v>
      </c>
      <c r="T4" s="7"/>
      <c r="U4" s="11" t="s">
        <v>19</v>
      </c>
      <c r="V4" s="11" t="s">
        <v>105</v>
      </c>
      <c r="W4" s="12" t="s">
        <v>106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111</v>
      </c>
      <c r="H5" s="7" t="s">
        <v>112</v>
      </c>
      <c r="I5" s="7" t="s">
        <v>77</v>
      </c>
      <c r="J5" s="7" t="s">
        <v>2</v>
      </c>
      <c r="K5" s="7" t="s">
        <v>113</v>
      </c>
      <c r="L5" s="7">
        <v>1</v>
      </c>
      <c r="M5" s="7">
        <v>1</v>
      </c>
      <c r="N5" s="7" t="s">
        <v>114</v>
      </c>
      <c r="O5" s="7" t="s">
        <v>104</v>
      </c>
      <c r="P5" s="7" t="s">
        <v>81</v>
      </c>
      <c r="Q5" s="7"/>
      <c r="R5" s="11" t="s">
        <v>115</v>
      </c>
      <c r="S5" s="12" t="s">
        <v>19</v>
      </c>
      <c r="T5" s="7"/>
      <c r="U5" s="11" t="s">
        <v>19</v>
      </c>
      <c r="V5" s="11" t="s">
        <v>115</v>
      </c>
      <c r="W5" s="12" t="s">
        <v>116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119</v>
      </c>
      <c r="B6" s="6" t="s">
        <v>120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121</v>
      </c>
      <c r="H6" s="7" t="s">
        <v>122</v>
      </c>
      <c r="I6" s="7" t="s">
        <v>77</v>
      </c>
      <c r="J6" s="7" t="s">
        <v>2</v>
      </c>
      <c r="K6" s="7" t="s">
        <v>123</v>
      </c>
      <c r="L6" s="7">
        <v>1</v>
      </c>
      <c r="M6" s="7">
        <v>2</v>
      </c>
      <c r="N6" s="7" t="s">
        <v>124</v>
      </c>
      <c r="O6" s="7" t="s">
        <v>125</v>
      </c>
      <c r="P6" s="7" t="s">
        <v>81</v>
      </c>
      <c r="Q6" s="7"/>
      <c r="R6" s="11" t="s">
        <v>126</v>
      </c>
      <c r="S6" s="12" t="s">
        <v>19</v>
      </c>
      <c r="T6" s="7"/>
      <c r="U6" s="11" t="s">
        <v>19</v>
      </c>
      <c r="V6" s="11" t="s">
        <v>126</v>
      </c>
      <c r="W6" s="12" t="s">
        <v>127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130</v>
      </c>
      <c r="B7" s="6" t="s">
        <v>131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111</v>
      </c>
      <c r="H7" s="7" t="s">
        <v>112</v>
      </c>
      <c r="I7" s="7" t="s">
        <v>77</v>
      </c>
      <c r="J7" s="7" t="s">
        <v>2</v>
      </c>
      <c r="K7" s="7" t="s">
        <v>132</v>
      </c>
      <c r="L7" s="7">
        <v>1</v>
      </c>
      <c r="M7" s="7">
        <v>2</v>
      </c>
      <c r="N7" s="7" t="s">
        <v>133</v>
      </c>
      <c r="O7" s="7" t="s">
        <v>125</v>
      </c>
      <c r="P7" s="7" t="s">
        <v>81</v>
      </c>
      <c r="Q7" s="7"/>
      <c r="R7" s="11" t="s">
        <v>134</v>
      </c>
      <c r="S7" s="12" t="s">
        <v>19</v>
      </c>
      <c r="T7" s="7"/>
      <c r="U7" s="11" t="s">
        <v>19</v>
      </c>
      <c r="V7" s="11" t="s">
        <v>134</v>
      </c>
      <c r="W7" s="12" t="s">
        <v>135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136</v>
      </c>
      <c r="AD7" t="s">
        <v>6</v>
      </c>
      <c r="AE7" t="s">
        <v>118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137</v>
      </c>
      <c r="B8" s="6" t="s">
        <v>138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139</v>
      </c>
      <c r="H8" s="7" t="s">
        <v>140</v>
      </c>
      <c r="I8" s="7" t="s">
        <v>77</v>
      </c>
      <c r="J8" s="7" t="s">
        <v>2</v>
      </c>
      <c r="K8" s="7" t="s">
        <v>141</v>
      </c>
      <c r="L8" s="7">
        <v>1</v>
      </c>
      <c r="M8" s="7">
        <v>2</v>
      </c>
      <c r="N8" s="7" t="s">
        <v>142</v>
      </c>
      <c r="O8" s="7" t="s">
        <v>104</v>
      </c>
      <c r="P8" s="7" t="s">
        <v>143</v>
      </c>
      <c r="Q8" s="7"/>
      <c r="R8" s="11" t="s">
        <v>144</v>
      </c>
      <c r="S8" s="12" t="s">
        <v>19</v>
      </c>
      <c r="T8" s="7"/>
      <c r="U8" s="11" t="s">
        <v>19</v>
      </c>
      <c r="V8" s="11" t="s">
        <v>144</v>
      </c>
      <c r="W8" s="12" t="s">
        <v>145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148</v>
      </c>
      <c r="B9" s="6" t="s">
        <v>149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150</v>
      </c>
      <c r="H9" s="7" t="s">
        <v>151</v>
      </c>
      <c r="I9" s="7" t="s">
        <v>77</v>
      </c>
      <c r="J9" s="7" t="s">
        <v>2</v>
      </c>
      <c r="K9" s="7" t="s">
        <v>152</v>
      </c>
      <c r="L9" s="7">
        <v>2</v>
      </c>
      <c r="M9" s="7">
        <v>2</v>
      </c>
      <c r="N9" s="7" t="s">
        <v>153</v>
      </c>
      <c r="O9" s="7" t="s">
        <v>154</v>
      </c>
      <c r="P9" s="7" t="s">
        <v>155</v>
      </c>
      <c r="Q9" s="7"/>
      <c r="R9" s="11" t="s">
        <v>156</v>
      </c>
      <c r="S9" s="12" t="s">
        <v>157</v>
      </c>
      <c r="T9" s="7" t="s">
        <v>158</v>
      </c>
      <c r="U9" s="11" t="s">
        <v>19</v>
      </c>
      <c r="V9" s="11" t="s">
        <v>159</v>
      </c>
      <c r="W9" s="12" t="s">
        <v>160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161</v>
      </c>
      <c r="AD9" t="s">
        <v>6</v>
      </c>
      <c r="AE9" t="s">
        <v>162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163</v>
      </c>
      <c r="B10" s="6" t="s">
        <v>164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165</v>
      </c>
      <c r="H10" s="7" t="s">
        <v>166</v>
      </c>
      <c r="I10" s="7" t="s">
        <v>77</v>
      </c>
      <c r="J10" s="7" t="s">
        <v>2</v>
      </c>
      <c r="K10" s="7" t="s">
        <v>167</v>
      </c>
      <c r="L10" s="7">
        <v>1</v>
      </c>
      <c r="M10" s="7">
        <v>3</v>
      </c>
      <c r="N10" s="7" t="s">
        <v>168</v>
      </c>
      <c r="O10" s="7" t="s">
        <v>104</v>
      </c>
      <c r="P10" s="7" t="s">
        <v>169</v>
      </c>
      <c r="Q10" s="7"/>
      <c r="R10" s="11" t="s">
        <v>170</v>
      </c>
      <c r="S10" s="12" t="s">
        <v>19</v>
      </c>
      <c r="T10" s="7"/>
      <c r="U10" s="11" t="s">
        <v>19</v>
      </c>
      <c r="V10" s="11" t="s">
        <v>170</v>
      </c>
      <c r="W10" s="12" t="s">
        <v>171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172</v>
      </c>
      <c r="AD10" t="s">
        <v>6</v>
      </c>
      <c r="AE10" t="s">
        <v>173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174</v>
      </c>
      <c r="B11" s="6" t="s">
        <v>175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176</v>
      </c>
      <c r="H11" s="7" t="s">
        <v>177</v>
      </c>
      <c r="I11" s="7" t="s">
        <v>77</v>
      </c>
      <c r="J11" s="7" t="s">
        <v>2</v>
      </c>
      <c r="K11" s="7" t="s">
        <v>178</v>
      </c>
      <c r="L11" s="7">
        <v>1</v>
      </c>
      <c r="M11" s="7">
        <v>3</v>
      </c>
      <c r="N11" s="7" t="s">
        <v>179</v>
      </c>
      <c r="O11" s="7" t="s">
        <v>104</v>
      </c>
      <c r="P11" s="7" t="s">
        <v>169</v>
      </c>
      <c r="Q11" s="7"/>
      <c r="R11" s="11" t="s">
        <v>180</v>
      </c>
      <c r="S11" s="12" t="s">
        <v>19</v>
      </c>
      <c r="T11" s="7"/>
      <c r="U11" s="11" t="s">
        <v>19</v>
      </c>
      <c r="V11" s="11" t="s">
        <v>180</v>
      </c>
      <c r="W11" s="12" t="s">
        <v>181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182</v>
      </c>
      <c r="AD11" t="s">
        <v>6</v>
      </c>
      <c r="AE11" t="s">
        <v>183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184</v>
      </c>
      <c r="B12" s="6" t="s">
        <v>185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111</v>
      </c>
      <c r="H12" s="7" t="s">
        <v>112</v>
      </c>
      <c r="I12" s="7" t="s">
        <v>77</v>
      </c>
      <c r="J12" s="7" t="s">
        <v>2</v>
      </c>
      <c r="K12" s="7" t="s">
        <v>186</v>
      </c>
      <c r="L12" s="7">
        <v>1</v>
      </c>
      <c r="M12" s="7">
        <v>2</v>
      </c>
      <c r="N12" s="7" t="s">
        <v>168</v>
      </c>
      <c r="O12" s="7" t="s">
        <v>81</v>
      </c>
      <c r="P12" s="7" t="s">
        <v>169</v>
      </c>
      <c r="Q12" s="7"/>
      <c r="R12" s="11" t="s">
        <v>187</v>
      </c>
      <c r="S12" s="12" t="s">
        <v>19</v>
      </c>
      <c r="T12" s="7"/>
      <c r="U12" s="11" t="s">
        <v>19</v>
      </c>
      <c r="V12" s="11" t="s">
        <v>187</v>
      </c>
      <c r="W12" s="12" t="s">
        <v>188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189</v>
      </c>
      <c r="AD12" t="s">
        <v>6</v>
      </c>
      <c r="AE12" t="s">
        <v>118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190</v>
      </c>
      <c r="B13" s="6" t="s">
        <v>191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111</v>
      </c>
      <c r="H13" s="7" t="s">
        <v>112</v>
      </c>
      <c r="I13" s="7" t="s">
        <v>77</v>
      </c>
      <c r="J13" s="7" t="s">
        <v>2</v>
      </c>
      <c r="K13" s="7" t="s">
        <v>192</v>
      </c>
      <c r="L13" s="7">
        <v>1</v>
      </c>
      <c r="M13" s="7">
        <v>1</v>
      </c>
      <c r="N13" s="7" t="s">
        <v>179</v>
      </c>
      <c r="O13" s="7" t="s">
        <v>143</v>
      </c>
      <c r="P13" s="7" t="s">
        <v>169</v>
      </c>
      <c r="Q13" s="7"/>
      <c r="R13" s="11" t="s">
        <v>193</v>
      </c>
      <c r="S13" s="12" t="s">
        <v>19</v>
      </c>
      <c r="T13" s="7"/>
      <c r="U13" s="11" t="s">
        <v>19</v>
      </c>
      <c r="V13" s="11" t="s">
        <v>193</v>
      </c>
      <c r="W13" s="12" t="s">
        <v>194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195</v>
      </c>
      <c r="AD13" t="s">
        <v>6</v>
      </c>
      <c r="AE13" t="s">
        <v>118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196</v>
      </c>
      <c r="B14" s="6" t="s">
        <v>197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198</v>
      </c>
      <c r="H14" s="7" t="s">
        <v>199</v>
      </c>
      <c r="I14" s="7" t="s">
        <v>77</v>
      </c>
      <c r="J14" s="7" t="s">
        <v>2</v>
      </c>
      <c r="K14" s="7" t="s">
        <v>200</v>
      </c>
      <c r="L14" s="7">
        <v>1</v>
      </c>
      <c r="M14" s="7">
        <v>3</v>
      </c>
      <c r="N14" s="7" t="s">
        <v>201</v>
      </c>
      <c r="O14" s="7" t="s">
        <v>81</v>
      </c>
      <c r="P14" s="7" t="s">
        <v>202</v>
      </c>
      <c r="Q14" s="7"/>
      <c r="R14" s="11" t="s">
        <v>117</v>
      </c>
      <c r="S14" s="12" t="s">
        <v>19</v>
      </c>
      <c r="T14" s="7"/>
      <c r="U14" s="11" t="s">
        <v>19</v>
      </c>
      <c r="V14" s="11" t="s">
        <v>117</v>
      </c>
      <c r="W14" s="12" t="s">
        <v>203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204</v>
      </c>
      <c r="AD14" t="s">
        <v>6</v>
      </c>
      <c r="AE14" t="s">
        <v>205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206</v>
      </c>
      <c r="B15" s="6" t="s">
        <v>207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208</v>
      </c>
      <c r="H15" s="7" t="s">
        <v>209</v>
      </c>
      <c r="I15" s="7" t="s">
        <v>77</v>
      </c>
      <c r="J15" s="7" t="s">
        <v>2</v>
      </c>
      <c r="K15" s="7" t="s">
        <v>210</v>
      </c>
      <c r="L15" s="7">
        <v>1</v>
      </c>
      <c r="M15" s="7">
        <v>5</v>
      </c>
      <c r="N15" s="7" t="s">
        <v>168</v>
      </c>
      <c r="O15" s="7" t="s">
        <v>125</v>
      </c>
      <c r="P15" s="7" t="s">
        <v>202</v>
      </c>
      <c r="Q15" s="7"/>
      <c r="R15" s="11" t="s">
        <v>211</v>
      </c>
      <c r="S15" s="12" t="s">
        <v>19</v>
      </c>
      <c r="T15" s="7"/>
      <c r="U15" s="11" t="s">
        <v>19</v>
      </c>
      <c r="V15" s="11" t="s">
        <v>211</v>
      </c>
      <c r="W15" s="12" t="s">
        <v>212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213</v>
      </c>
      <c r="AD15" t="s">
        <v>6</v>
      </c>
      <c r="AE15" t="s">
        <v>214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215</v>
      </c>
      <c r="B16" s="6" t="s">
        <v>216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111</v>
      </c>
      <c r="H16" s="7" t="s">
        <v>112</v>
      </c>
      <c r="I16" s="7" t="s">
        <v>77</v>
      </c>
      <c r="J16" s="7" t="s">
        <v>2</v>
      </c>
      <c r="K16" s="7" t="s">
        <v>217</v>
      </c>
      <c r="L16" s="7">
        <v>1</v>
      </c>
      <c r="M16" s="7">
        <v>2</v>
      </c>
      <c r="N16" s="7" t="s">
        <v>218</v>
      </c>
      <c r="O16" s="7" t="s">
        <v>143</v>
      </c>
      <c r="P16" s="7" t="s">
        <v>202</v>
      </c>
      <c r="Q16" s="7"/>
      <c r="R16" s="11" t="s">
        <v>219</v>
      </c>
      <c r="S16" s="12" t="s">
        <v>19</v>
      </c>
      <c r="T16" s="7"/>
      <c r="U16" s="11" t="s">
        <v>19</v>
      </c>
      <c r="V16" s="11" t="s">
        <v>219</v>
      </c>
      <c r="W16" s="12" t="s">
        <v>116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220</v>
      </c>
      <c r="AD16" t="s">
        <v>6</v>
      </c>
      <c r="AE16" t="s">
        <v>118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221</v>
      </c>
      <c r="B17" s="6" t="s">
        <v>222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111</v>
      </c>
      <c r="H17" s="7" t="s">
        <v>112</v>
      </c>
      <c r="I17" s="7" t="s">
        <v>77</v>
      </c>
      <c r="J17" s="7" t="s">
        <v>2</v>
      </c>
      <c r="K17" s="7" t="s">
        <v>223</v>
      </c>
      <c r="L17" s="7">
        <v>1</v>
      </c>
      <c r="M17" s="7">
        <v>2</v>
      </c>
      <c r="N17" s="7" t="s">
        <v>133</v>
      </c>
      <c r="O17" s="7" t="s">
        <v>143</v>
      </c>
      <c r="P17" s="7" t="s">
        <v>202</v>
      </c>
      <c r="Q17" s="7"/>
      <c r="R17" s="11" t="s">
        <v>224</v>
      </c>
      <c r="S17" s="12" t="s">
        <v>19</v>
      </c>
      <c r="T17" s="7"/>
      <c r="U17" s="11" t="s">
        <v>19</v>
      </c>
      <c r="V17" s="11" t="s">
        <v>224</v>
      </c>
      <c r="W17" s="12" t="s">
        <v>116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225</v>
      </c>
      <c r="AD17" t="s">
        <v>6</v>
      </c>
      <c r="AE17" t="s">
        <v>118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226</v>
      </c>
      <c r="B18" s="6" t="s">
        <v>227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111</v>
      </c>
      <c r="H18" s="7" t="s">
        <v>112</v>
      </c>
      <c r="I18" s="7" t="s">
        <v>77</v>
      </c>
      <c r="J18" s="7" t="s">
        <v>2</v>
      </c>
      <c r="K18" s="7" t="s">
        <v>228</v>
      </c>
      <c r="L18" s="7">
        <v>1</v>
      </c>
      <c r="M18" s="7">
        <v>2</v>
      </c>
      <c r="N18" s="7" t="s">
        <v>229</v>
      </c>
      <c r="O18" s="7" t="s">
        <v>143</v>
      </c>
      <c r="P18" s="7" t="s">
        <v>202</v>
      </c>
      <c r="Q18" s="7"/>
      <c r="R18" s="11" t="s">
        <v>230</v>
      </c>
      <c r="S18" s="12" t="s">
        <v>19</v>
      </c>
      <c r="T18" s="7"/>
      <c r="U18" s="11" t="s">
        <v>19</v>
      </c>
      <c r="V18" s="11" t="s">
        <v>230</v>
      </c>
      <c r="W18" s="12" t="s">
        <v>231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232</v>
      </c>
      <c r="AD18" t="s">
        <v>6</v>
      </c>
      <c r="AE18" t="s">
        <v>118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233</v>
      </c>
      <c r="B19" s="6" t="s">
        <v>234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111</v>
      </c>
      <c r="H19" s="7" t="s">
        <v>112</v>
      </c>
      <c r="I19" s="7" t="s">
        <v>77</v>
      </c>
      <c r="J19" s="7" t="s">
        <v>2</v>
      </c>
      <c r="K19" s="7" t="s">
        <v>235</v>
      </c>
      <c r="L19" s="7">
        <v>1</v>
      </c>
      <c r="M19" s="7">
        <v>2</v>
      </c>
      <c r="N19" s="7" t="s">
        <v>201</v>
      </c>
      <c r="O19" s="7" t="s">
        <v>143</v>
      </c>
      <c r="P19" s="7" t="s">
        <v>202</v>
      </c>
      <c r="Q19" s="7"/>
      <c r="R19" s="11" t="s">
        <v>236</v>
      </c>
      <c r="S19" s="12" t="s">
        <v>19</v>
      </c>
      <c r="T19" s="7"/>
      <c r="U19" s="11" t="s">
        <v>19</v>
      </c>
      <c r="V19" s="11" t="s">
        <v>236</v>
      </c>
      <c r="W19" s="12" t="s">
        <v>237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238</v>
      </c>
      <c r="AD19" t="s">
        <v>6</v>
      </c>
      <c r="AE19" t="s">
        <v>118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239</v>
      </c>
      <c r="B20" s="6" t="s">
        <v>240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241</v>
      </c>
      <c r="H20" s="7" t="s">
        <v>242</v>
      </c>
      <c r="I20" s="7" t="s">
        <v>77</v>
      </c>
      <c r="J20" s="7" t="s">
        <v>2</v>
      </c>
      <c r="K20" s="7" t="s">
        <v>243</v>
      </c>
      <c r="L20" s="7">
        <v>1</v>
      </c>
      <c r="M20" s="7">
        <v>4</v>
      </c>
      <c r="N20" s="7" t="s">
        <v>244</v>
      </c>
      <c r="O20" s="7" t="s">
        <v>81</v>
      </c>
      <c r="P20" s="7" t="s">
        <v>245</v>
      </c>
      <c r="Q20" s="7"/>
      <c r="R20" s="11" t="s">
        <v>246</v>
      </c>
      <c r="S20" s="12" t="s">
        <v>19</v>
      </c>
      <c r="T20" s="7"/>
      <c r="U20" s="11" t="s">
        <v>19</v>
      </c>
      <c r="V20" s="11" t="s">
        <v>246</v>
      </c>
      <c r="W20" s="12" t="s">
        <v>247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248</v>
      </c>
      <c r="AD20" t="s">
        <v>6</v>
      </c>
      <c r="AE20" t="s">
        <v>249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250</v>
      </c>
      <c r="B21" s="6" t="s">
        <v>251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252</v>
      </c>
      <c r="H21" s="7" t="s">
        <v>253</v>
      </c>
      <c r="I21" s="7" t="s">
        <v>77</v>
      </c>
      <c r="J21" s="7" t="s">
        <v>2</v>
      </c>
      <c r="K21" s="7" t="s">
        <v>254</v>
      </c>
      <c r="L21" s="7">
        <v>1</v>
      </c>
      <c r="M21" s="7">
        <v>4</v>
      </c>
      <c r="N21" s="7" t="s">
        <v>255</v>
      </c>
      <c r="O21" s="7" t="s">
        <v>81</v>
      </c>
      <c r="P21" s="7" t="s">
        <v>245</v>
      </c>
      <c r="Q21" s="7"/>
      <c r="R21" s="11" t="s">
        <v>256</v>
      </c>
      <c r="S21" s="12" t="s">
        <v>19</v>
      </c>
      <c r="T21" s="7"/>
      <c r="U21" s="11" t="s">
        <v>19</v>
      </c>
      <c r="V21" s="11" t="s">
        <v>256</v>
      </c>
      <c r="W21" s="12" t="s">
        <v>257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236</v>
      </c>
      <c r="AD21" t="s">
        <v>6</v>
      </c>
      <c r="AE21" t="s">
        <v>258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259</v>
      </c>
      <c r="B22" s="6" t="s">
        <v>260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111</v>
      </c>
      <c r="H22" s="7" t="s">
        <v>112</v>
      </c>
      <c r="I22" s="7" t="s">
        <v>77</v>
      </c>
      <c r="J22" s="7" t="s">
        <v>2</v>
      </c>
      <c r="K22" s="7" t="s">
        <v>261</v>
      </c>
      <c r="L22" s="7">
        <v>1</v>
      </c>
      <c r="M22" s="7">
        <v>2</v>
      </c>
      <c r="N22" s="7" t="s">
        <v>262</v>
      </c>
      <c r="O22" s="7" t="s">
        <v>202</v>
      </c>
      <c r="P22" s="7" t="s">
        <v>154</v>
      </c>
      <c r="Q22" s="7"/>
      <c r="R22" s="11" t="s">
        <v>263</v>
      </c>
      <c r="S22" s="12" t="s">
        <v>19</v>
      </c>
      <c r="T22" s="7"/>
      <c r="U22" s="11" t="s">
        <v>19</v>
      </c>
      <c r="V22" s="11" t="s">
        <v>263</v>
      </c>
      <c r="W22" s="12" t="s">
        <v>264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265</v>
      </c>
      <c r="AD22" t="s">
        <v>6</v>
      </c>
      <c r="AE22" t="s">
        <v>118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266</v>
      </c>
      <c r="B23" s="6" t="s">
        <v>267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268</v>
      </c>
      <c r="H23" s="7" t="s">
        <v>269</v>
      </c>
      <c r="I23" s="7" t="s">
        <v>77</v>
      </c>
      <c r="J23" s="7" t="s">
        <v>2</v>
      </c>
      <c r="K23" s="7" t="s">
        <v>270</v>
      </c>
      <c r="L23" s="7">
        <v>1</v>
      </c>
      <c r="M23" s="7">
        <v>3</v>
      </c>
      <c r="N23" s="7" t="s">
        <v>271</v>
      </c>
      <c r="O23" s="7" t="s">
        <v>169</v>
      </c>
      <c r="P23" s="7" t="s">
        <v>154</v>
      </c>
      <c r="Q23" s="7"/>
      <c r="R23" s="11" t="s">
        <v>272</v>
      </c>
      <c r="S23" s="12" t="s">
        <v>19</v>
      </c>
      <c r="T23" s="7"/>
      <c r="U23" s="11" t="s">
        <v>19</v>
      </c>
      <c r="V23" s="11" t="s">
        <v>272</v>
      </c>
      <c r="W23" s="12" t="s">
        <v>273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274</v>
      </c>
      <c r="AD23" t="s">
        <v>6</v>
      </c>
      <c r="AE23" t="s">
        <v>275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276</v>
      </c>
      <c r="B24" s="6" t="s">
        <v>277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278</v>
      </c>
      <c r="H24" s="7" t="s">
        <v>279</v>
      </c>
      <c r="I24" s="7" t="s">
        <v>77</v>
      </c>
      <c r="J24" s="7" t="s">
        <v>2</v>
      </c>
      <c r="K24" s="7" t="s">
        <v>280</v>
      </c>
      <c r="L24" s="7">
        <v>1</v>
      </c>
      <c r="M24" s="7">
        <v>4</v>
      </c>
      <c r="N24" s="7" t="s">
        <v>125</v>
      </c>
      <c r="O24" s="7" t="s">
        <v>143</v>
      </c>
      <c r="P24" s="7" t="s">
        <v>154</v>
      </c>
      <c r="Q24" s="7"/>
      <c r="R24" s="11" t="s">
        <v>281</v>
      </c>
      <c r="S24" s="12" t="s">
        <v>19</v>
      </c>
      <c r="T24" s="7"/>
      <c r="U24" s="11" t="s">
        <v>19</v>
      </c>
      <c r="V24" s="11" t="s">
        <v>281</v>
      </c>
      <c r="W24" s="12" t="s">
        <v>282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283</v>
      </c>
      <c r="AD24" t="s">
        <v>6</v>
      </c>
      <c r="AE24" t="s">
        <v>284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285</v>
      </c>
      <c r="B25" s="6" t="s">
        <v>286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287</v>
      </c>
      <c r="H25" s="7" t="s">
        <v>288</v>
      </c>
      <c r="I25" s="7" t="s">
        <v>77</v>
      </c>
      <c r="J25" s="7" t="s">
        <v>2</v>
      </c>
      <c r="K25" s="7" t="s">
        <v>289</v>
      </c>
      <c r="L25" s="7">
        <v>1</v>
      </c>
      <c r="M25" s="7">
        <v>2</v>
      </c>
      <c r="N25" s="7" t="s">
        <v>290</v>
      </c>
      <c r="O25" s="7" t="s">
        <v>245</v>
      </c>
      <c r="P25" s="7" t="s">
        <v>291</v>
      </c>
      <c r="Q25" s="7"/>
      <c r="R25" s="11" t="s">
        <v>292</v>
      </c>
      <c r="S25" s="12" t="s">
        <v>19</v>
      </c>
      <c r="T25" s="7"/>
      <c r="U25" s="11" t="s">
        <v>19</v>
      </c>
      <c r="V25" s="11" t="s">
        <v>292</v>
      </c>
      <c r="W25" s="12" t="s">
        <v>293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294</v>
      </c>
      <c r="AD25" t="s">
        <v>6</v>
      </c>
      <c r="AE25" t="s">
        <v>295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296</v>
      </c>
      <c r="B26" s="6" t="s">
        <v>297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298</v>
      </c>
      <c r="H26" s="7" t="s">
        <v>299</v>
      </c>
      <c r="I26" s="7" t="s">
        <v>77</v>
      </c>
      <c r="J26" s="7" t="s">
        <v>2</v>
      </c>
      <c r="K26" s="7" t="s">
        <v>300</v>
      </c>
      <c r="L26" s="7">
        <v>1</v>
      </c>
      <c r="M26" s="7">
        <v>3</v>
      </c>
      <c r="N26" s="7" t="s">
        <v>301</v>
      </c>
      <c r="O26" s="7" t="s">
        <v>202</v>
      </c>
      <c r="P26" s="7" t="s">
        <v>291</v>
      </c>
      <c r="Q26" s="7"/>
      <c r="R26" s="11" t="s">
        <v>302</v>
      </c>
      <c r="S26" s="12" t="s">
        <v>19</v>
      </c>
      <c r="T26" s="7"/>
      <c r="U26" s="11" t="s">
        <v>19</v>
      </c>
      <c r="V26" s="11" t="s">
        <v>302</v>
      </c>
      <c r="W26" s="12" t="s">
        <v>303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304</v>
      </c>
      <c r="AD26" t="s">
        <v>6</v>
      </c>
      <c r="AE26" t="s">
        <v>305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306</v>
      </c>
      <c r="B27" s="6" t="s">
        <v>307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308</v>
      </c>
      <c r="H27" s="7" t="s">
        <v>309</v>
      </c>
      <c r="I27" s="7" t="s">
        <v>77</v>
      </c>
      <c r="J27" s="7" t="s">
        <v>2</v>
      </c>
      <c r="K27" s="7" t="s">
        <v>310</v>
      </c>
      <c r="L27" s="7">
        <v>1</v>
      </c>
      <c r="M27" s="7">
        <v>1</v>
      </c>
      <c r="N27" s="7" t="s">
        <v>244</v>
      </c>
      <c r="O27" s="7" t="s">
        <v>154</v>
      </c>
      <c r="P27" s="7" t="s">
        <v>291</v>
      </c>
      <c r="Q27" s="7"/>
      <c r="R27" s="11" t="s">
        <v>311</v>
      </c>
      <c r="S27" s="12" t="s">
        <v>19</v>
      </c>
      <c r="T27" s="7"/>
      <c r="U27" s="11" t="s">
        <v>19</v>
      </c>
      <c r="V27" s="11" t="s">
        <v>311</v>
      </c>
      <c r="W27" s="12" t="s">
        <v>312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313</v>
      </c>
      <c r="AD27" t="s">
        <v>6</v>
      </c>
      <c r="AE27" t="s">
        <v>314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315</v>
      </c>
      <c r="B28" s="6" t="s">
        <v>316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317</v>
      </c>
      <c r="H28" s="7" t="s">
        <v>318</v>
      </c>
      <c r="I28" s="7" t="s">
        <v>77</v>
      </c>
      <c r="J28" s="7" t="s">
        <v>2</v>
      </c>
      <c r="K28" s="7" t="s">
        <v>319</v>
      </c>
      <c r="L28" s="7">
        <v>1</v>
      </c>
      <c r="M28" s="7">
        <v>2</v>
      </c>
      <c r="N28" s="7" t="s">
        <v>114</v>
      </c>
      <c r="O28" s="7" t="s">
        <v>245</v>
      </c>
      <c r="P28" s="7" t="s">
        <v>291</v>
      </c>
      <c r="Q28" s="7"/>
      <c r="R28" s="11" t="s">
        <v>320</v>
      </c>
      <c r="S28" s="12" t="s">
        <v>19</v>
      </c>
      <c r="T28" s="7"/>
      <c r="U28" s="11" t="s">
        <v>19</v>
      </c>
      <c r="V28" s="11" t="s">
        <v>320</v>
      </c>
      <c r="W28" s="12" t="s">
        <v>321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322</v>
      </c>
      <c r="AD28" t="s">
        <v>6</v>
      </c>
      <c r="AE28" t="s">
        <v>323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324</v>
      </c>
      <c r="B29" s="6" t="s">
        <v>325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111</v>
      </c>
      <c r="H29" s="7" t="s">
        <v>112</v>
      </c>
      <c r="I29" s="7" t="s">
        <v>77</v>
      </c>
      <c r="J29" s="7" t="s">
        <v>2</v>
      </c>
      <c r="K29" s="7" t="s">
        <v>326</v>
      </c>
      <c r="L29" s="7">
        <v>1</v>
      </c>
      <c r="M29" s="7">
        <v>1</v>
      </c>
      <c r="N29" s="7" t="s">
        <v>229</v>
      </c>
      <c r="O29" s="7" t="s">
        <v>154</v>
      </c>
      <c r="P29" s="7" t="s">
        <v>291</v>
      </c>
      <c r="Q29" s="7"/>
      <c r="R29" s="11" t="s">
        <v>327</v>
      </c>
      <c r="S29" s="12" t="s">
        <v>19</v>
      </c>
      <c r="T29" s="7"/>
      <c r="U29" s="11" t="s">
        <v>19</v>
      </c>
      <c r="V29" s="11" t="s">
        <v>327</v>
      </c>
      <c r="W29" s="12" t="s">
        <v>328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329</v>
      </c>
      <c r="AD29" t="s">
        <v>6</v>
      </c>
      <c r="AE29" t="s">
        <v>118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330</v>
      </c>
      <c r="B30" s="6" t="s">
        <v>331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332</v>
      </c>
      <c r="H30" s="7" t="s">
        <v>333</v>
      </c>
      <c r="I30" s="7" t="s">
        <v>77</v>
      </c>
      <c r="J30" s="7" t="s">
        <v>2</v>
      </c>
      <c r="K30" s="7" t="s">
        <v>334</v>
      </c>
      <c r="L30" s="7">
        <v>1</v>
      </c>
      <c r="M30" s="7">
        <v>2</v>
      </c>
      <c r="N30" s="7" t="s">
        <v>335</v>
      </c>
      <c r="O30" s="7" t="s">
        <v>336</v>
      </c>
      <c r="P30" s="7" t="s">
        <v>337</v>
      </c>
      <c r="Q30" s="7"/>
      <c r="R30" s="11" t="s">
        <v>338</v>
      </c>
      <c r="S30" s="12" t="s">
        <v>338</v>
      </c>
      <c r="T30" s="7" t="s">
        <v>339</v>
      </c>
      <c r="U30" s="11" t="s">
        <v>19</v>
      </c>
      <c r="V30" s="11" t="s">
        <v>19</v>
      </c>
      <c r="W30" s="12" t="s">
        <v>19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19</v>
      </c>
      <c r="AD30" t="s">
        <v>6</v>
      </c>
      <c r="AE30" t="s">
        <v>118</v>
      </c>
      <c r="AF30" t="s">
        <v>86</v>
      </c>
      <c r="AG30" t="s">
        <v>73</v>
      </c>
      <c r="AH30" t="s">
        <v>19</v>
      </c>
    </row>
    <row r="31" customHeight="1" spans="1:32">
      <c r="A31" s="10" t="s">
        <v>340</v>
      </c>
      <c r="B31" s="10"/>
      <c r="C31" s="10" t="s">
        <v>341</v>
      </c>
      <c r="D31" s="10"/>
      <c r="E31" s="10"/>
      <c r="F31" s="10"/>
      <c r="G31" s="10" t="s">
        <v>341</v>
      </c>
      <c r="H31" s="10" t="s">
        <v>341</v>
      </c>
      <c r="I31" s="10" t="s">
        <v>341</v>
      </c>
      <c r="J31" s="10" t="s">
        <v>341</v>
      </c>
      <c r="K31" s="10" t="s">
        <v>341</v>
      </c>
      <c r="L31" s="10" t="s">
        <v>341</v>
      </c>
      <c r="M31" s="10" t="s">
        <v>341</v>
      </c>
      <c r="N31" s="10" t="s">
        <v>341</v>
      </c>
      <c r="O31" s="10" t="s">
        <v>341</v>
      </c>
      <c r="P31" s="10" t="s">
        <v>341</v>
      </c>
      <c r="Q31" s="10"/>
      <c r="R31" s="13" t="s">
        <v>20</v>
      </c>
      <c r="S31" s="13" t="s">
        <v>21</v>
      </c>
      <c r="T31" s="10" t="s">
        <v>341</v>
      </c>
      <c r="U31" s="13"/>
      <c r="V31" s="13" t="s">
        <v>342</v>
      </c>
      <c r="W31" s="13" t="s">
        <v>22</v>
      </c>
      <c r="X31" s="13"/>
      <c r="Y31" s="13"/>
      <c r="Z31" s="13"/>
      <c r="AA31" s="10"/>
      <c r="AB31" s="13"/>
      <c r="AC31" s="10"/>
      <c r="AD31" s="10" t="s">
        <v>341</v>
      </c>
      <c r="AE31" s="10"/>
      <c r="AF3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343</v>
      </c>
      <c r="B1" s="4" t="s">
        <v>344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345</v>
      </c>
      <c r="H1" s="4" t="s">
        <v>346</v>
      </c>
      <c r="I1" s="4" t="s">
        <v>13</v>
      </c>
      <c r="J1" s="4" t="s">
        <v>17</v>
      </c>
      <c r="K1" s="4" t="s">
        <v>18</v>
      </c>
      <c r="L1" s="9" t="s">
        <v>347</v>
      </c>
      <c r="M1" s="4" t="s">
        <v>348</v>
      </c>
      <c r="N1" s="4" t="s">
        <v>349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350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9"/>
  <sheetViews>
    <sheetView tabSelected="1" workbookViewId="0">
      <selection activeCell="A37" sqref="A37:C3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351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1409.12</v>
      </c>
      <c r="E2" t="str">
        <f>VLOOKUP(A2,HOP!A:L,12,0)</f>
        <v>1409.12</v>
      </c>
      <c r="F2" t="str">
        <f>VLOOKUP(A2,HOP!A:C,3,0)</f>
        <v>3530445</v>
      </c>
      <c r="G2">
        <f>D2-E2</f>
        <v>0</v>
      </c>
      <c r="H2" t="str">
        <f>$H$1&amp;F2</f>
        <v>，3530445</v>
      </c>
      <c r="I2" t="str">
        <f>VLOOKUP(A2,HOP!A:U,21,0)</f>
        <v>直连</v>
      </c>
    </row>
    <row r="3" ht="14.25" hidden="1" customHeight="1" spans="1:9">
      <c r="A3" s="6" t="s">
        <v>87</v>
      </c>
      <c r="B3" s="7" t="s">
        <v>93</v>
      </c>
      <c r="C3" s="7" t="s">
        <v>81</v>
      </c>
      <c r="D3" s="3">
        <v>13805</v>
      </c>
      <c r="E3" t="str">
        <f>VLOOKUP(A3,HOP!A:L,12,0)</f>
        <v>13805.00</v>
      </c>
      <c r="F3" t="str">
        <f>VLOOKUP(A3,HOP!A:C,3,0)</f>
        <v>3209353</v>
      </c>
      <c r="G3">
        <f t="shared" ref="G3:G30" si="0">D3-E3</f>
        <v>0</v>
      </c>
      <c r="H3" t="str">
        <f t="shared" ref="H3:H30" si="1">$H$1&amp;F3</f>
        <v>，3209353</v>
      </c>
      <c r="I3" t="str">
        <f>VLOOKUP(A3,HOP!A:U,21,0)</f>
        <v>直采</v>
      </c>
    </row>
    <row r="4" ht="14.25" hidden="1" customHeight="1" spans="1:9">
      <c r="A4" s="6" t="s">
        <v>98</v>
      </c>
      <c r="B4" s="7" t="s">
        <v>104</v>
      </c>
      <c r="C4" s="7" t="s">
        <v>81</v>
      </c>
      <c r="D4" s="3">
        <v>965</v>
      </c>
      <c r="E4" t="str">
        <f>VLOOKUP(A4,HOP!A:L,12,0)</f>
        <v>965.00</v>
      </c>
      <c r="F4" t="str">
        <f>VLOOKUP(A4,HOP!A:C,3,0)</f>
        <v>3548343</v>
      </c>
      <c r="G4">
        <f t="shared" si="0"/>
        <v>0</v>
      </c>
      <c r="H4" t="str">
        <f t="shared" si="1"/>
        <v>，3548343</v>
      </c>
      <c r="I4" t="str">
        <f>VLOOKUP(A4,HOP!A:U,21,0)</f>
        <v>直采</v>
      </c>
    </row>
    <row r="5" ht="14.25" hidden="1" customHeight="1" spans="1:9">
      <c r="A5" s="6" t="s">
        <v>109</v>
      </c>
      <c r="B5" s="7" t="s">
        <v>104</v>
      </c>
      <c r="C5" s="7" t="s">
        <v>81</v>
      </c>
      <c r="D5" s="3">
        <v>2910</v>
      </c>
      <c r="E5" t="str">
        <f>VLOOKUP(A5,HOP!A:L,12,0)</f>
        <v>2910.00</v>
      </c>
      <c r="F5" t="str">
        <f>VLOOKUP(A5,HOP!A:C,3,0)</f>
        <v>3544882</v>
      </c>
      <c r="G5">
        <f t="shared" si="0"/>
        <v>0</v>
      </c>
      <c r="H5" t="str">
        <f t="shared" si="1"/>
        <v>，3544882</v>
      </c>
      <c r="I5" t="str">
        <f>VLOOKUP(A5,HOP!A:U,21,0)</f>
        <v>直采</v>
      </c>
    </row>
    <row r="6" ht="14.25" hidden="1" customHeight="1" spans="1:9">
      <c r="A6" s="6" t="s">
        <v>119</v>
      </c>
      <c r="B6" s="7" t="s">
        <v>125</v>
      </c>
      <c r="C6" s="7" t="s">
        <v>81</v>
      </c>
      <c r="D6" s="3">
        <v>2020.4</v>
      </c>
      <c r="E6" t="str">
        <f>VLOOKUP(A6,HOP!A:L,12,0)</f>
        <v>2020.40</v>
      </c>
      <c r="F6" t="str">
        <f>VLOOKUP(A6,HOP!A:C,3,0)</f>
        <v>3574108</v>
      </c>
      <c r="G6">
        <f t="shared" si="0"/>
        <v>0</v>
      </c>
      <c r="H6" t="str">
        <f t="shared" si="1"/>
        <v>，3574108</v>
      </c>
      <c r="I6" t="str">
        <f>VLOOKUP(A6,HOP!A:U,21,0)</f>
        <v>直采</v>
      </c>
    </row>
    <row r="7" ht="14.25" hidden="1" customHeight="1" spans="1:9">
      <c r="A7" s="6" t="s">
        <v>130</v>
      </c>
      <c r="B7" s="7" t="s">
        <v>125</v>
      </c>
      <c r="C7" s="7" t="s">
        <v>81</v>
      </c>
      <c r="D7" s="3">
        <v>3700</v>
      </c>
      <c r="E7" t="str">
        <f>VLOOKUP(A7,HOP!A:L,12,0)</f>
        <v>3700.00</v>
      </c>
      <c r="F7" t="str">
        <f>VLOOKUP(A7,HOP!A:C,3,0)</f>
        <v>3509313</v>
      </c>
      <c r="G7">
        <f t="shared" si="0"/>
        <v>0</v>
      </c>
      <c r="H7" t="str">
        <f t="shared" si="1"/>
        <v>，3509313</v>
      </c>
      <c r="I7" t="str">
        <f>VLOOKUP(A7,HOP!A:U,21,0)</f>
        <v>直采</v>
      </c>
    </row>
    <row r="8" ht="14.25" hidden="1" customHeight="1" spans="1:9">
      <c r="A8" s="6" t="s">
        <v>137</v>
      </c>
      <c r="B8" s="7" t="s">
        <v>104</v>
      </c>
      <c r="C8" s="7" t="s">
        <v>143</v>
      </c>
      <c r="D8" s="3">
        <v>1988</v>
      </c>
      <c r="E8" t="str">
        <f>VLOOKUP(A8,HOP!A:L,12,0)</f>
        <v>1988.00</v>
      </c>
      <c r="F8" t="str">
        <f>VLOOKUP(A8,HOP!A:C,3,0)</f>
        <v>3463739</v>
      </c>
      <c r="G8">
        <f t="shared" si="0"/>
        <v>0</v>
      </c>
      <c r="H8" t="str">
        <f t="shared" si="1"/>
        <v>，3463739</v>
      </c>
      <c r="I8" t="str">
        <f>VLOOKUP(A8,HOP!A:U,21,0)</f>
        <v>直采</v>
      </c>
    </row>
    <row r="9" ht="14.25" customHeight="1" spans="1:10">
      <c r="A9" s="6" t="s">
        <v>148</v>
      </c>
      <c r="B9" s="7" t="s">
        <v>154</v>
      </c>
      <c r="C9" s="7" t="s">
        <v>155</v>
      </c>
      <c r="D9" s="3">
        <v>2140.45</v>
      </c>
      <c r="E9">
        <v>2300</v>
      </c>
      <c r="F9">
        <v>3439338</v>
      </c>
      <c r="G9">
        <f t="shared" si="0"/>
        <v>-159.55</v>
      </c>
      <c r="H9" t="str">
        <f t="shared" si="1"/>
        <v>，3439338</v>
      </c>
      <c r="I9" t="e">
        <f>VLOOKUP(A9,HOP!A:U,21,0)</f>
        <v>#N/A</v>
      </c>
      <c r="J9" s="5" t="s">
        <v>352</v>
      </c>
    </row>
    <row r="10" ht="14.25" hidden="1" customHeight="1" spans="1:9">
      <c r="A10" s="6" t="s">
        <v>163</v>
      </c>
      <c r="B10" s="7" t="s">
        <v>104</v>
      </c>
      <c r="C10" s="7" t="s">
        <v>169</v>
      </c>
      <c r="D10" s="3">
        <v>1031.13</v>
      </c>
      <c r="E10" t="str">
        <f>VLOOKUP(A10,HOP!A:L,12,0)</f>
        <v>1031.13</v>
      </c>
      <c r="F10" t="str">
        <f>VLOOKUP(A10,HOP!A:C,3,0)</f>
        <v>3543757</v>
      </c>
      <c r="G10">
        <f t="shared" si="0"/>
        <v>0</v>
      </c>
      <c r="H10" t="str">
        <f t="shared" si="1"/>
        <v>，3543757</v>
      </c>
      <c r="I10" t="str">
        <f>VLOOKUP(A10,HOP!A:U,21,0)</f>
        <v>直连</v>
      </c>
    </row>
    <row r="11" ht="14.25" hidden="1" customHeight="1" spans="1:9">
      <c r="A11" s="6" t="s">
        <v>174</v>
      </c>
      <c r="B11" s="7" t="s">
        <v>104</v>
      </c>
      <c r="C11" s="7" t="s">
        <v>169</v>
      </c>
      <c r="D11" s="3">
        <v>970.77</v>
      </c>
      <c r="E11" t="str">
        <f>VLOOKUP(A11,HOP!A:L,12,0)</f>
        <v>970.77</v>
      </c>
      <c r="F11" t="str">
        <f>VLOOKUP(A11,HOP!A:C,3,0)</f>
        <v>3496409</v>
      </c>
      <c r="G11">
        <f t="shared" si="0"/>
        <v>0</v>
      </c>
      <c r="H11" t="str">
        <f t="shared" si="1"/>
        <v>，3496409</v>
      </c>
      <c r="I11" t="str">
        <f>VLOOKUP(A11,HOP!A:U,21,0)</f>
        <v>直连</v>
      </c>
    </row>
    <row r="12" ht="14.25" hidden="1" customHeight="1" spans="1:9">
      <c r="A12" s="6" t="s">
        <v>184</v>
      </c>
      <c r="B12" s="7" t="s">
        <v>81</v>
      </c>
      <c r="C12" s="7" t="s">
        <v>169</v>
      </c>
      <c r="D12" s="3">
        <v>4270</v>
      </c>
      <c r="E12" t="str">
        <f>VLOOKUP(A12,HOP!A:L,12,0)</f>
        <v>4270.00</v>
      </c>
      <c r="F12" t="str">
        <f>VLOOKUP(A12,HOP!A:C,3,0)</f>
        <v>3543610</v>
      </c>
      <c r="G12">
        <f t="shared" si="0"/>
        <v>0</v>
      </c>
      <c r="H12" t="str">
        <f t="shared" si="1"/>
        <v>，3543610</v>
      </c>
      <c r="I12" t="str">
        <f>VLOOKUP(A12,HOP!A:U,21,0)</f>
        <v>直采</v>
      </c>
    </row>
    <row r="13" ht="14.25" hidden="1" customHeight="1" spans="1:9">
      <c r="A13" s="6" t="s">
        <v>190</v>
      </c>
      <c r="B13" s="7" t="s">
        <v>143</v>
      </c>
      <c r="C13" s="7" t="s">
        <v>169</v>
      </c>
      <c r="D13" s="3">
        <v>1681</v>
      </c>
      <c r="E13" t="str">
        <f>VLOOKUP(A13,HOP!A:L,12,0)</f>
        <v>1681.00</v>
      </c>
      <c r="F13" t="str">
        <f>VLOOKUP(A13,HOP!A:C,3,0)</f>
        <v>3494123</v>
      </c>
      <c r="G13">
        <f t="shared" si="0"/>
        <v>0</v>
      </c>
      <c r="H13" t="str">
        <f t="shared" si="1"/>
        <v>，3494123</v>
      </c>
      <c r="I13" t="str">
        <f>VLOOKUP(A13,HOP!A:U,21,0)</f>
        <v>直采</v>
      </c>
    </row>
    <row r="14" ht="14.25" hidden="1" customHeight="1" spans="1:9">
      <c r="A14" s="6" t="s">
        <v>196</v>
      </c>
      <c r="B14" s="7" t="s">
        <v>81</v>
      </c>
      <c r="C14" s="7" t="s">
        <v>202</v>
      </c>
      <c r="D14" s="3">
        <v>2634</v>
      </c>
      <c r="E14" t="str">
        <f>VLOOKUP(A14,HOP!A:L,12,0)</f>
        <v>2634.00</v>
      </c>
      <c r="F14" t="str">
        <f>VLOOKUP(A14,HOP!A:C,3,0)</f>
        <v>3513734</v>
      </c>
      <c r="G14">
        <f t="shared" si="0"/>
        <v>0</v>
      </c>
      <c r="H14" t="str">
        <f t="shared" si="1"/>
        <v>，3513734</v>
      </c>
      <c r="I14" t="str">
        <f>VLOOKUP(A14,HOP!A:U,21,0)</f>
        <v>直采</v>
      </c>
    </row>
    <row r="15" ht="14.25" customHeight="1" spans="1:9">
      <c r="A15" s="6" t="s">
        <v>206</v>
      </c>
      <c r="B15" s="7" t="s">
        <v>125</v>
      </c>
      <c r="C15" s="7" t="s">
        <v>202</v>
      </c>
      <c r="D15" s="3">
        <v>4360.31</v>
      </c>
      <c r="E15" t="str">
        <f>VLOOKUP(A15,HOP!A:L,12,0)</f>
        <v>4360.30</v>
      </c>
      <c r="F15" t="str">
        <f>VLOOKUP(A15,HOP!A:C,3,0)</f>
        <v>3543796</v>
      </c>
      <c r="G15">
        <f t="shared" si="0"/>
        <v>0.0100000000002183</v>
      </c>
      <c r="H15" t="str">
        <f t="shared" si="1"/>
        <v>，3543796</v>
      </c>
      <c r="I15" t="str">
        <f>VLOOKUP(A15,HOP!A:U,21,0)</f>
        <v>直连</v>
      </c>
    </row>
    <row r="16" ht="14.25" hidden="1" customHeight="1" spans="1:9">
      <c r="A16" s="6" t="s">
        <v>215</v>
      </c>
      <c r="B16" s="7" t="s">
        <v>143</v>
      </c>
      <c r="C16" s="7" t="s">
        <v>202</v>
      </c>
      <c r="D16" s="3">
        <v>2902</v>
      </c>
      <c r="E16" t="str">
        <f>VLOOKUP(A16,HOP!A:L,12,0)</f>
        <v>2902.00</v>
      </c>
      <c r="F16" t="str">
        <f>VLOOKUP(A16,HOP!A:C,3,0)</f>
        <v>3485222</v>
      </c>
      <c r="G16">
        <f t="shared" si="0"/>
        <v>0</v>
      </c>
      <c r="H16" t="str">
        <f t="shared" si="1"/>
        <v>，3485222</v>
      </c>
      <c r="I16" t="str">
        <f>VLOOKUP(A16,HOP!A:U,21,0)</f>
        <v>直采</v>
      </c>
    </row>
    <row r="17" ht="14.25" hidden="1" customHeight="1" spans="1:9">
      <c r="A17" s="6" t="s">
        <v>221</v>
      </c>
      <c r="B17" s="7" t="s">
        <v>143</v>
      </c>
      <c r="C17" s="7" t="s">
        <v>202</v>
      </c>
      <c r="D17" s="3">
        <v>2900</v>
      </c>
      <c r="E17" t="str">
        <f>VLOOKUP(A17,HOP!A:L,12,0)</f>
        <v>2900.00</v>
      </c>
      <c r="F17" t="str">
        <f>VLOOKUP(A17,HOP!A:C,3,0)</f>
        <v>3507165</v>
      </c>
      <c r="G17">
        <f t="shared" si="0"/>
        <v>0</v>
      </c>
      <c r="H17" t="str">
        <f t="shared" si="1"/>
        <v>，3507165</v>
      </c>
      <c r="I17" t="str">
        <f>VLOOKUP(A17,HOP!A:U,21,0)</f>
        <v>直采</v>
      </c>
    </row>
    <row r="18" ht="14.25" hidden="1" customHeight="1" spans="1:9">
      <c r="A18" s="6" t="s">
        <v>226</v>
      </c>
      <c r="B18" s="7" t="s">
        <v>143</v>
      </c>
      <c r="C18" s="7" t="s">
        <v>202</v>
      </c>
      <c r="D18" s="3">
        <v>2860</v>
      </c>
      <c r="E18" t="str">
        <f>VLOOKUP(A18,HOP!A:L,12,0)</f>
        <v>2860.00</v>
      </c>
      <c r="F18" t="str">
        <f>VLOOKUP(A18,HOP!A:C,3,0)</f>
        <v>3499221</v>
      </c>
      <c r="G18">
        <f t="shared" si="0"/>
        <v>0</v>
      </c>
      <c r="H18" t="str">
        <f t="shared" si="1"/>
        <v>，3499221</v>
      </c>
      <c r="I18" t="str">
        <f>VLOOKUP(A18,HOP!A:U,21,0)</f>
        <v>直采</v>
      </c>
    </row>
    <row r="19" ht="14.25" hidden="1" customHeight="1" spans="1:9">
      <c r="A19" s="6" t="s">
        <v>233</v>
      </c>
      <c r="B19" s="7" t="s">
        <v>143</v>
      </c>
      <c r="C19" s="7" t="s">
        <v>202</v>
      </c>
      <c r="D19" s="3">
        <v>3200</v>
      </c>
      <c r="E19" t="str">
        <f>VLOOKUP(A19,HOP!A:L,12,0)</f>
        <v>3200.00</v>
      </c>
      <c r="F19" t="str">
        <f>VLOOKUP(A19,HOP!A:C,3,0)</f>
        <v>3514780</v>
      </c>
      <c r="G19">
        <f t="shared" si="0"/>
        <v>0</v>
      </c>
      <c r="H19" t="str">
        <f t="shared" si="1"/>
        <v>，3514780</v>
      </c>
      <c r="I19" t="str">
        <f>VLOOKUP(A19,HOP!A:U,21,0)</f>
        <v>直采</v>
      </c>
    </row>
    <row r="20" ht="14.25" hidden="1" customHeight="1" spans="1:9">
      <c r="A20" s="6" t="s">
        <v>239</v>
      </c>
      <c r="B20" s="7" t="s">
        <v>81</v>
      </c>
      <c r="C20" s="7" t="s">
        <v>245</v>
      </c>
      <c r="D20" s="3">
        <v>11060</v>
      </c>
      <c r="E20" t="str">
        <f>VLOOKUP(A20,HOP!A:L,12,0)</f>
        <v>11060.00</v>
      </c>
      <c r="F20" t="str">
        <f>VLOOKUP(A20,HOP!A:C,3,0)</f>
        <v>3453113</v>
      </c>
      <c r="G20">
        <f t="shared" si="0"/>
        <v>0</v>
      </c>
      <c r="H20" t="str">
        <f t="shared" si="1"/>
        <v>，3453113</v>
      </c>
      <c r="I20" t="str">
        <f>VLOOKUP(A20,HOP!A:U,21,0)</f>
        <v>直采</v>
      </c>
    </row>
    <row r="21" ht="14.25" hidden="1" customHeight="1" spans="1:9">
      <c r="A21" s="6" t="s">
        <v>250</v>
      </c>
      <c r="B21" s="7" t="s">
        <v>81</v>
      </c>
      <c r="C21" s="7" t="s">
        <v>245</v>
      </c>
      <c r="D21" s="3">
        <v>3392</v>
      </c>
      <c r="E21" t="str">
        <f>VLOOKUP(A21,HOP!A:L,12,0)</f>
        <v>3392.00</v>
      </c>
      <c r="F21" t="str">
        <f>VLOOKUP(A21,HOP!A:C,3,0)</f>
        <v>3414562</v>
      </c>
      <c r="G21">
        <f t="shared" si="0"/>
        <v>0</v>
      </c>
      <c r="H21" t="str">
        <f t="shared" si="1"/>
        <v>，3414562</v>
      </c>
      <c r="I21" t="str">
        <f>VLOOKUP(A21,HOP!A:U,21,0)</f>
        <v>直连</v>
      </c>
    </row>
    <row r="22" ht="14.25" hidden="1" customHeight="1" spans="1:9">
      <c r="A22" s="6" t="s">
        <v>259</v>
      </c>
      <c r="B22" s="7" t="s">
        <v>202</v>
      </c>
      <c r="C22" s="7" t="s">
        <v>154</v>
      </c>
      <c r="D22" s="3">
        <v>2837</v>
      </c>
      <c r="E22" t="str">
        <f>VLOOKUP(A22,HOP!A:L,12,0)</f>
        <v>2837.00</v>
      </c>
      <c r="F22" t="str">
        <f>VLOOKUP(A22,HOP!A:C,3,0)</f>
        <v>3375864</v>
      </c>
      <c r="G22">
        <f t="shared" si="0"/>
        <v>0</v>
      </c>
      <c r="H22" t="str">
        <f t="shared" si="1"/>
        <v>，3375864</v>
      </c>
      <c r="I22" t="str">
        <f>VLOOKUP(A22,HOP!A:U,21,0)</f>
        <v>直连</v>
      </c>
    </row>
    <row r="23" ht="14.25" hidden="1" customHeight="1" spans="1:9">
      <c r="A23" s="6" t="s">
        <v>266</v>
      </c>
      <c r="B23" s="7" t="s">
        <v>169</v>
      </c>
      <c r="C23" s="7" t="s">
        <v>154</v>
      </c>
      <c r="D23" s="3">
        <v>7743</v>
      </c>
      <c r="E23" t="str">
        <f>VLOOKUP(A23,HOP!A:L,12,0)</f>
        <v>7743.00</v>
      </c>
      <c r="F23" t="str">
        <f>VLOOKUP(A23,HOP!A:C,3,0)</f>
        <v>3432803</v>
      </c>
      <c r="G23">
        <f t="shared" si="0"/>
        <v>0</v>
      </c>
      <c r="H23" t="str">
        <f t="shared" si="1"/>
        <v>，3432803</v>
      </c>
      <c r="I23" t="str">
        <f>VLOOKUP(A23,HOP!A:U,21,0)</f>
        <v>直采</v>
      </c>
    </row>
    <row r="24" ht="14.25" hidden="1" customHeight="1" spans="1:9">
      <c r="A24" s="6" t="s">
        <v>276</v>
      </c>
      <c r="B24" s="7" t="s">
        <v>143</v>
      </c>
      <c r="C24" s="7" t="s">
        <v>154</v>
      </c>
      <c r="D24" s="3">
        <v>1436.72</v>
      </c>
      <c r="E24" t="str">
        <f>VLOOKUP(A24,HOP!A:L,12,0)</f>
        <v>1436.72</v>
      </c>
      <c r="F24" t="str">
        <f>VLOOKUP(A24,HOP!A:C,3,0)</f>
        <v>3607890</v>
      </c>
      <c r="G24">
        <f t="shared" si="0"/>
        <v>0</v>
      </c>
      <c r="H24" t="str">
        <f t="shared" si="1"/>
        <v>，3607890</v>
      </c>
      <c r="I24" t="str">
        <f>VLOOKUP(A24,HOP!A:U,21,0)</f>
        <v>直采</v>
      </c>
    </row>
    <row r="25" ht="14.25" hidden="1" customHeight="1" spans="1:9">
      <c r="A25" s="6" t="s">
        <v>285</v>
      </c>
      <c r="B25" s="7" t="s">
        <v>245</v>
      </c>
      <c r="C25" s="7" t="s">
        <v>291</v>
      </c>
      <c r="D25" s="3">
        <v>1572</v>
      </c>
      <c r="E25" t="str">
        <f>VLOOKUP(A25,HOP!A:L,12,0)</f>
        <v>1572.00</v>
      </c>
      <c r="F25" t="str">
        <f>VLOOKUP(A25,HOP!A:C,3,0)</f>
        <v>3443010</v>
      </c>
      <c r="G25">
        <f t="shared" si="0"/>
        <v>0</v>
      </c>
      <c r="H25" t="str">
        <f t="shared" si="1"/>
        <v>，3443010</v>
      </c>
      <c r="I25" t="str">
        <f>VLOOKUP(A25,HOP!A:U,21,0)</f>
        <v>直连</v>
      </c>
    </row>
    <row r="26" ht="14.25" hidden="1" customHeight="1" spans="1:9">
      <c r="A26" s="6" t="s">
        <v>296</v>
      </c>
      <c r="B26" s="7" t="s">
        <v>202</v>
      </c>
      <c r="C26" s="7" t="s">
        <v>291</v>
      </c>
      <c r="D26" s="3">
        <v>2490</v>
      </c>
      <c r="E26" t="str">
        <f>VLOOKUP(A26,HOP!A:L,12,0)</f>
        <v>2490.00</v>
      </c>
      <c r="F26" t="str">
        <f>VLOOKUP(A26,HOP!A:C,3,0)</f>
        <v>3555662</v>
      </c>
      <c r="G26">
        <f t="shared" si="0"/>
        <v>0</v>
      </c>
      <c r="H26" t="str">
        <f t="shared" si="1"/>
        <v>，3555662</v>
      </c>
      <c r="I26" t="str">
        <f>VLOOKUP(A26,HOP!A:U,21,0)</f>
        <v>直采</v>
      </c>
    </row>
    <row r="27" ht="14.25" hidden="1" customHeight="1" spans="1:9">
      <c r="A27" s="6" t="s">
        <v>306</v>
      </c>
      <c r="B27" s="7" t="s">
        <v>154</v>
      </c>
      <c r="C27" s="7" t="s">
        <v>291</v>
      </c>
      <c r="D27" s="3">
        <v>273</v>
      </c>
      <c r="E27" t="str">
        <f>VLOOKUP(A27,HOP!A:L,12,0)</f>
        <v>273.00</v>
      </c>
      <c r="F27" t="str">
        <f>VLOOKUP(A27,HOP!A:C,3,0)</f>
        <v>3452721</v>
      </c>
      <c r="G27">
        <f t="shared" si="0"/>
        <v>0</v>
      </c>
      <c r="H27" t="str">
        <f t="shared" si="1"/>
        <v>，3452721</v>
      </c>
      <c r="I27" t="str">
        <f>VLOOKUP(A27,HOP!A:U,21,0)</f>
        <v>直连</v>
      </c>
    </row>
    <row r="28" ht="14.25" hidden="1" customHeight="1" spans="1:9">
      <c r="A28" s="6" t="s">
        <v>315</v>
      </c>
      <c r="B28" s="7" t="s">
        <v>245</v>
      </c>
      <c r="C28" s="7" t="s">
        <v>291</v>
      </c>
      <c r="D28" s="3">
        <v>760</v>
      </c>
      <c r="E28" t="str">
        <f>VLOOKUP(A28,HOP!A:L,12,0)</f>
        <v>760.00</v>
      </c>
      <c r="F28" t="str">
        <f>VLOOKUP(A28,HOP!A:C,3,0)</f>
        <v>3544859</v>
      </c>
      <c r="G28">
        <f t="shared" si="0"/>
        <v>0</v>
      </c>
      <c r="H28" t="str">
        <f t="shared" si="1"/>
        <v>，3544859</v>
      </c>
      <c r="I28" t="str">
        <f>VLOOKUP(A28,HOP!A:U,21,0)</f>
        <v>直采</v>
      </c>
    </row>
    <row r="29" ht="14.25" hidden="1" customHeight="1" spans="1:9">
      <c r="A29" s="6" t="s">
        <v>324</v>
      </c>
      <c r="B29" s="7" t="s">
        <v>154</v>
      </c>
      <c r="C29" s="7" t="s">
        <v>291</v>
      </c>
      <c r="D29" s="3">
        <v>1930</v>
      </c>
      <c r="E29" t="str">
        <f>VLOOKUP(A29,HOP!A:L,12,0)</f>
        <v>1930.00</v>
      </c>
      <c r="F29" t="str">
        <f>VLOOKUP(A29,HOP!A:C,3,0)</f>
        <v>3498254</v>
      </c>
      <c r="G29">
        <f t="shared" si="0"/>
        <v>0</v>
      </c>
      <c r="H29" t="str">
        <f t="shared" si="1"/>
        <v>，3498254</v>
      </c>
      <c r="I29" t="str">
        <f>VLOOKUP(A29,HOP!A:U,21,0)</f>
        <v>直采</v>
      </c>
    </row>
    <row r="30" ht="14.25" hidden="1" customHeight="1" spans="1:9">
      <c r="A30" s="6" t="s">
        <v>330</v>
      </c>
      <c r="B30" s="7" t="s">
        <v>336</v>
      </c>
      <c r="C30" s="7" t="s">
        <v>337</v>
      </c>
      <c r="D30" s="3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2" spans="4:4">
      <c r="D32" s="3">
        <f>SUM(D2:D31)</f>
        <v>89240.9</v>
      </c>
    </row>
    <row r="34" ht="14.25" spans="4:4">
      <c r="D34" s="8" t="s">
        <v>23</v>
      </c>
    </row>
    <row r="37" spans="1:3">
      <c r="A37" t="s">
        <v>353</v>
      </c>
      <c r="C37">
        <v>73395.57</v>
      </c>
    </row>
    <row r="38" spans="1:3">
      <c r="A38" t="s">
        <v>354</v>
      </c>
      <c r="C38">
        <v>15845.33</v>
      </c>
    </row>
    <row r="39" spans="1:3">
      <c r="A39" s="5" t="s">
        <v>355</v>
      </c>
      <c r="C39">
        <f>SUBTOTAL(9,C37:C38)</f>
        <v>89240.9</v>
      </c>
    </row>
  </sheetData>
  <autoFilter ref="A1:I30">
    <filterColumn colId="3">
      <filters>
        <filter val="11,060.00"/>
        <filter val="1,572.00"/>
        <filter val="1,681.00"/>
        <filter val="1,930.00"/>
        <filter val="1,988.00"/>
        <filter val="4,360.31"/>
        <filter val="4,270.00"/>
        <filter val="1,436.72"/>
        <filter val="3,200.00"/>
        <filter val="3,392.00"/>
        <filter val="3,700.00"/>
        <filter val="7,743.00"/>
        <filter val="13,805.00"/>
        <filter val="970.77"/>
        <filter val="273.00"/>
        <filter val="760.00"/>
        <filter val="965.00"/>
        <filter val="2,020.40"/>
        <filter val="2,490.00"/>
        <filter val="2,634.00"/>
        <filter val="2,837.00"/>
        <filter val="2,860.00"/>
        <filter val="2,900.00"/>
        <filter val="2,902.00"/>
        <filter val="2,910.00"/>
        <filter val="1,409.12"/>
        <filter val="1,031.13"/>
        <filter val="2,140.45"/>
      </filters>
    </filterColumn>
    <filterColumn colId="6">
      <filters>
        <filter val="0.01"/>
        <filter val="-159.55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356</v>
      </c>
      <c r="B1" s="2" t="s">
        <v>357</v>
      </c>
      <c r="C1" s="2" t="s">
        <v>358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359</v>
      </c>
      <c r="I1" s="2" t="s">
        <v>360</v>
      </c>
      <c r="J1" s="2" t="s">
        <v>361</v>
      </c>
      <c r="K1" s="2" t="s">
        <v>362</v>
      </c>
      <c r="L1" s="2" t="s">
        <v>363</v>
      </c>
      <c r="M1" s="2" t="s">
        <v>364</v>
      </c>
      <c r="N1" s="2" t="s">
        <v>365</v>
      </c>
      <c r="O1" s="2" t="s">
        <v>366</v>
      </c>
      <c r="P1" s="2" t="s">
        <v>367</v>
      </c>
      <c r="Q1" s="2" t="s">
        <v>368</v>
      </c>
      <c r="R1" s="2" t="s">
        <v>369</v>
      </c>
      <c r="S1" s="2" t="s">
        <v>370</v>
      </c>
      <c r="T1" s="2" t="s">
        <v>371</v>
      </c>
      <c r="U1" s="2" t="s">
        <v>372</v>
      </c>
      <c r="V1" s="2" t="s">
        <v>373</v>
      </c>
    </row>
    <row r="2" s="1" customFormat="1" spans="1:22">
      <c r="A2" s="1" t="s">
        <v>276</v>
      </c>
      <c r="B2" s="1" t="s">
        <v>125</v>
      </c>
      <c r="C2" s="1" t="s">
        <v>277</v>
      </c>
      <c r="D2" s="1" t="s">
        <v>374</v>
      </c>
      <c r="E2" s="1" t="s">
        <v>375</v>
      </c>
      <c r="F2" s="1" t="s">
        <v>143</v>
      </c>
      <c r="G2" s="1" t="s">
        <v>154</v>
      </c>
      <c r="H2" s="1" t="s">
        <v>376</v>
      </c>
      <c r="I2" s="1" t="s">
        <v>377</v>
      </c>
      <c r="J2" s="1" t="s">
        <v>378</v>
      </c>
      <c r="K2" s="1" t="s">
        <v>377</v>
      </c>
      <c r="L2" s="1" t="s">
        <v>377</v>
      </c>
      <c r="M2" s="1" t="s">
        <v>379</v>
      </c>
      <c r="N2" s="1" t="s">
        <v>379</v>
      </c>
      <c r="O2" s="1" t="s">
        <v>380</v>
      </c>
      <c r="P2" s="1" t="s">
        <v>381</v>
      </c>
      <c r="Q2" s="1" t="s">
        <v>382</v>
      </c>
      <c r="R2" s="1" t="s">
        <v>383</v>
      </c>
      <c r="S2" s="1" t="s">
        <v>73</v>
      </c>
      <c r="T2" s="1" t="s">
        <v>384</v>
      </c>
      <c r="U2" s="1" t="s">
        <v>385</v>
      </c>
      <c r="V2" s="1" t="s">
        <v>386</v>
      </c>
    </row>
    <row r="3" s="1" customFormat="1" spans="1:22">
      <c r="A3" s="1" t="s">
        <v>119</v>
      </c>
      <c r="B3" s="1" t="s">
        <v>124</v>
      </c>
      <c r="C3" s="1" t="s">
        <v>120</v>
      </c>
      <c r="D3" s="1" t="s">
        <v>122</v>
      </c>
      <c r="E3" s="1" t="s">
        <v>387</v>
      </c>
      <c r="F3" s="1" t="s">
        <v>125</v>
      </c>
      <c r="G3" s="1" t="s">
        <v>81</v>
      </c>
      <c r="H3" s="1" t="s">
        <v>376</v>
      </c>
      <c r="I3" s="1" t="s">
        <v>388</v>
      </c>
      <c r="J3" s="1" t="s">
        <v>378</v>
      </c>
      <c r="K3" s="1" t="s">
        <v>388</v>
      </c>
      <c r="L3" s="1" t="s">
        <v>388</v>
      </c>
      <c r="M3" s="1" t="s">
        <v>379</v>
      </c>
      <c r="N3" s="1" t="s">
        <v>379</v>
      </c>
      <c r="O3" s="1" t="s">
        <v>380</v>
      </c>
      <c r="P3" s="1" t="s">
        <v>381</v>
      </c>
      <c r="Q3" s="1" t="s">
        <v>382</v>
      </c>
      <c r="R3" s="1" t="s">
        <v>389</v>
      </c>
      <c r="S3" s="1" t="s">
        <v>73</v>
      </c>
      <c r="T3" s="1" t="s">
        <v>384</v>
      </c>
      <c r="U3" s="1" t="s">
        <v>385</v>
      </c>
      <c r="V3" s="1" t="s">
        <v>390</v>
      </c>
    </row>
    <row r="4" s="1" customFormat="1" spans="1:22">
      <c r="A4" s="1" t="s">
        <v>296</v>
      </c>
      <c r="B4" s="1" t="s">
        <v>301</v>
      </c>
      <c r="C4" s="1" t="s">
        <v>297</v>
      </c>
      <c r="D4" s="1" t="s">
        <v>299</v>
      </c>
      <c r="E4" s="1" t="s">
        <v>391</v>
      </c>
      <c r="F4" s="1" t="s">
        <v>202</v>
      </c>
      <c r="G4" s="1" t="s">
        <v>291</v>
      </c>
      <c r="H4" s="1" t="s">
        <v>376</v>
      </c>
      <c r="I4" s="1" t="s">
        <v>392</v>
      </c>
      <c r="J4" s="1" t="s">
        <v>378</v>
      </c>
      <c r="K4" s="1" t="s">
        <v>392</v>
      </c>
      <c r="L4" s="1" t="s">
        <v>392</v>
      </c>
      <c r="M4" s="1" t="s">
        <v>379</v>
      </c>
      <c r="N4" s="1" t="s">
        <v>379</v>
      </c>
      <c r="O4" s="1" t="s">
        <v>380</v>
      </c>
      <c r="P4" s="1" t="s">
        <v>381</v>
      </c>
      <c r="Q4" s="1" t="s">
        <v>382</v>
      </c>
      <c r="R4" s="1" t="s">
        <v>393</v>
      </c>
      <c r="S4" s="1" t="s">
        <v>73</v>
      </c>
      <c r="T4" s="1" t="s">
        <v>384</v>
      </c>
      <c r="U4" s="1" t="s">
        <v>385</v>
      </c>
      <c r="V4" s="1" t="s">
        <v>386</v>
      </c>
    </row>
    <row r="5" s="1" customFormat="1" spans="1:22">
      <c r="A5" s="1" t="s">
        <v>98</v>
      </c>
      <c r="B5" s="1" t="s">
        <v>103</v>
      </c>
      <c r="C5" s="1" t="s">
        <v>99</v>
      </c>
      <c r="D5" s="1" t="s">
        <v>101</v>
      </c>
      <c r="E5" s="1" t="s">
        <v>394</v>
      </c>
      <c r="F5" s="1" t="s">
        <v>104</v>
      </c>
      <c r="G5" s="1" t="s">
        <v>81</v>
      </c>
      <c r="H5" s="1" t="s">
        <v>376</v>
      </c>
      <c r="I5" s="1" t="s">
        <v>395</v>
      </c>
      <c r="J5" s="1" t="s">
        <v>378</v>
      </c>
      <c r="K5" s="1" t="s">
        <v>395</v>
      </c>
      <c r="L5" s="1" t="s">
        <v>395</v>
      </c>
      <c r="M5" s="1" t="s">
        <v>379</v>
      </c>
      <c r="N5" s="1" t="s">
        <v>379</v>
      </c>
      <c r="O5" s="1" t="s">
        <v>380</v>
      </c>
      <c r="P5" s="1" t="s">
        <v>381</v>
      </c>
      <c r="Q5" s="1" t="s">
        <v>382</v>
      </c>
      <c r="R5" s="1" t="s">
        <v>396</v>
      </c>
      <c r="S5" s="1" t="s">
        <v>73</v>
      </c>
      <c r="T5" s="1" t="s">
        <v>384</v>
      </c>
      <c r="U5" s="1" t="s">
        <v>385</v>
      </c>
      <c r="V5" s="1" t="s">
        <v>397</v>
      </c>
    </row>
    <row r="6" s="1" customFormat="1" spans="1:22">
      <c r="A6" s="1" t="s">
        <v>109</v>
      </c>
      <c r="B6" s="1" t="s">
        <v>114</v>
      </c>
      <c r="C6" s="1" t="s">
        <v>110</v>
      </c>
      <c r="D6" s="1" t="s">
        <v>112</v>
      </c>
      <c r="E6" s="1" t="s">
        <v>398</v>
      </c>
      <c r="F6" s="1" t="s">
        <v>104</v>
      </c>
      <c r="G6" s="1" t="s">
        <v>81</v>
      </c>
      <c r="H6" s="1" t="s">
        <v>376</v>
      </c>
      <c r="I6" s="1" t="s">
        <v>399</v>
      </c>
      <c r="J6" s="1" t="s">
        <v>378</v>
      </c>
      <c r="K6" s="1" t="s">
        <v>399</v>
      </c>
      <c r="L6" s="1" t="s">
        <v>399</v>
      </c>
      <c r="M6" s="1" t="s">
        <v>379</v>
      </c>
      <c r="N6" s="1" t="s">
        <v>379</v>
      </c>
      <c r="O6" s="1" t="s">
        <v>380</v>
      </c>
      <c r="P6" s="1" t="s">
        <v>381</v>
      </c>
      <c r="Q6" s="1" t="s">
        <v>382</v>
      </c>
      <c r="R6" s="1" t="s">
        <v>400</v>
      </c>
      <c r="S6" s="1" t="s">
        <v>73</v>
      </c>
      <c r="T6" s="1" t="s">
        <v>384</v>
      </c>
      <c r="U6" s="1" t="s">
        <v>385</v>
      </c>
      <c r="V6" s="1" t="s">
        <v>390</v>
      </c>
    </row>
    <row r="7" s="1" customFormat="1" spans="1:22">
      <c r="A7" s="1" t="s">
        <v>315</v>
      </c>
      <c r="B7" s="1" t="s">
        <v>114</v>
      </c>
      <c r="C7" s="1" t="s">
        <v>316</v>
      </c>
      <c r="D7" s="1" t="s">
        <v>318</v>
      </c>
      <c r="E7" s="1" t="s">
        <v>401</v>
      </c>
      <c r="F7" s="1" t="s">
        <v>245</v>
      </c>
      <c r="G7" s="1" t="s">
        <v>291</v>
      </c>
      <c r="H7" s="1" t="s">
        <v>376</v>
      </c>
      <c r="I7" s="1" t="s">
        <v>402</v>
      </c>
      <c r="J7" s="1" t="s">
        <v>378</v>
      </c>
      <c r="K7" s="1" t="s">
        <v>402</v>
      </c>
      <c r="L7" s="1" t="s">
        <v>402</v>
      </c>
      <c r="M7" s="1" t="s">
        <v>379</v>
      </c>
      <c r="N7" s="1" t="s">
        <v>379</v>
      </c>
      <c r="O7" s="1" t="s">
        <v>380</v>
      </c>
      <c r="P7" s="1" t="s">
        <v>381</v>
      </c>
      <c r="Q7" s="1" t="s">
        <v>382</v>
      </c>
      <c r="R7" s="1" t="s">
        <v>403</v>
      </c>
      <c r="S7" s="1" t="s">
        <v>73</v>
      </c>
      <c r="T7" s="1" t="s">
        <v>384</v>
      </c>
      <c r="U7" s="1" t="s">
        <v>385</v>
      </c>
      <c r="V7" s="1" t="s">
        <v>386</v>
      </c>
    </row>
    <row r="8" s="1" customFormat="1" spans="1:22">
      <c r="A8" s="1" t="s">
        <v>206</v>
      </c>
      <c r="B8" s="1" t="s">
        <v>168</v>
      </c>
      <c r="C8" s="1" t="s">
        <v>207</v>
      </c>
      <c r="D8" s="1" t="s">
        <v>209</v>
      </c>
      <c r="E8" s="1" t="s">
        <v>404</v>
      </c>
      <c r="F8" s="1" t="s">
        <v>125</v>
      </c>
      <c r="G8" s="1" t="s">
        <v>202</v>
      </c>
      <c r="H8" s="1" t="s">
        <v>376</v>
      </c>
      <c r="I8" s="1" t="s">
        <v>405</v>
      </c>
      <c r="J8" s="1" t="s">
        <v>378</v>
      </c>
      <c r="K8" s="1" t="s">
        <v>405</v>
      </c>
      <c r="L8" s="1" t="s">
        <v>405</v>
      </c>
      <c r="M8" s="1" t="s">
        <v>379</v>
      </c>
      <c r="N8" s="1" t="s">
        <v>379</v>
      </c>
      <c r="O8" s="1" t="s">
        <v>380</v>
      </c>
      <c r="P8" s="1" t="s">
        <v>381</v>
      </c>
      <c r="Q8" s="1" t="s">
        <v>382</v>
      </c>
      <c r="R8" s="1" t="s">
        <v>406</v>
      </c>
      <c r="S8" s="1" t="s">
        <v>73</v>
      </c>
      <c r="T8" s="1" t="s">
        <v>384</v>
      </c>
      <c r="U8" s="1" t="s">
        <v>407</v>
      </c>
      <c r="V8" s="1" t="s">
        <v>390</v>
      </c>
    </row>
    <row r="9" s="1" customFormat="1" spans="1:22">
      <c r="A9" s="1" t="s">
        <v>163</v>
      </c>
      <c r="B9" s="1" t="s">
        <v>168</v>
      </c>
      <c r="C9" s="1" t="s">
        <v>164</v>
      </c>
      <c r="D9" s="1" t="s">
        <v>166</v>
      </c>
      <c r="E9" s="1" t="s">
        <v>408</v>
      </c>
      <c r="F9" s="1" t="s">
        <v>104</v>
      </c>
      <c r="G9" s="1" t="s">
        <v>169</v>
      </c>
      <c r="H9" s="1" t="s">
        <v>376</v>
      </c>
      <c r="I9" s="1" t="s">
        <v>409</v>
      </c>
      <c r="J9" s="1" t="s">
        <v>378</v>
      </c>
      <c r="K9" s="1" t="s">
        <v>409</v>
      </c>
      <c r="L9" s="1" t="s">
        <v>409</v>
      </c>
      <c r="M9" s="1" t="s">
        <v>379</v>
      </c>
      <c r="N9" s="1" t="s">
        <v>379</v>
      </c>
      <c r="O9" s="1" t="s">
        <v>380</v>
      </c>
      <c r="P9" s="1" t="s">
        <v>381</v>
      </c>
      <c r="Q9" s="1" t="s">
        <v>382</v>
      </c>
      <c r="R9" s="1" t="s">
        <v>410</v>
      </c>
      <c r="S9" s="1" t="s">
        <v>73</v>
      </c>
      <c r="T9" s="1" t="s">
        <v>384</v>
      </c>
      <c r="U9" s="1" t="s">
        <v>407</v>
      </c>
      <c r="V9" s="1" t="s">
        <v>411</v>
      </c>
    </row>
    <row r="10" s="1" customFormat="1" spans="1:22">
      <c r="A10" s="1" t="s">
        <v>184</v>
      </c>
      <c r="B10" s="1" t="s">
        <v>168</v>
      </c>
      <c r="C10" s="1" t="s">
        <v>185</v>
      </c>
      <c r="D10" s="1" t="s">
        <v>112</v>
      </c>
      <c r="E10" s="1" t="s">
        <v>412</v>
      </c>
      <c r="F10" s="1" t="s">
        <v>81</v>
      </c>
      <c r="G10" s="1" t="s">
        <v>169</v>
      </c>
      <c r="H10" s="1" t="s">
        <v>376</v>
      </c>
      <c r="I10" s="1" t="s">
        <v>413</v>
      </c>
      <c r="J10" s="1" t="s">
        <v>378</v>
      </c>
      <c r="K10" s="1" t="s">
        <v>413</v>
      </c>
      <c r="L10" s="1" t="s">
        <v>413</v>
      </c>
      <c r="M10" s="1" t="s">
        <v>379</v>
      </c>
      <c r="N10" s="1" t="s">
        <v>379</v>
      </c>
      <c r="O10" s="1" t="s">
        <v>380</v>
      </c>
      <c r="P10" s="1" t="s">
        <v>381</v>
      </c>
      <c r="Q10" s="1" t="s">
        <v>382</v>
      </c>
      <c r="R10" s="1" t="s">
        <v>414</v>
      </c>
      <c r="S10" s="1" t="s">
        <v>73</v>
      </c>
      <c r="T10" s="1" t="s">
        <v>384</v>
      </c>
      <c r="U10" s="1" t="s">
        <v>385</v>
      </c>
      <c r="V10" s="1" t="s">
        <v>390</v>
      </c>
    </row>
    <row r="11" s="1" customFormat="1" spans="1:22">
      <c r="A11" s="1" t="s">
        <v>70</v>
      </c>
      <c r="B11" s="1" t="s">
        <v>79</v>
      </c>
      <c r="C11" s="1" t="s">
        <v>71</v>
      </c>
      <c r="D11" s="1" t="s">
        <v>76</v>
      </c>
      <c r="E11" s="1" t="s">
        <v>415</v>
      </c>
      <c r="F11" s="1" t="s">
        <v>80</v>
      </c>
      <c r="G11" s="1" t="s">
        <v>81</v>
      </c>
      <c r="H11" s="1" t="s">
        <v>376</v>
      </c>
      <c r="I11" s="1" t="s">
        <v>416</v>
      </c>
      <c r="J11" s="1" t="s">
        <v>378</v>
      </c>
      <c r="K11" s="1" t="s">
        <v>416</v>
      </c>
      <c r="L11" s="1" t="s">
        <v>416</v>
      </c>
      <c r="M11" s="1" t="s">
        <v>379</v>
      </c>
      <c r="N11" s="1" t="s">
        <v>379</v>
      </c>
      <c r="O11" s="1" t="s">
        <v>380</v>
      </c>
      <c r="P11" s="1" t="s">
        <v>381</v>
      </c>
      <c r="Q11" s="1" t="s">
        <v>382</v>
      </c>
      <c r="R11" s="1" t="s">
        <v>417</v>
      </c>
      <c r="S11" s="1" t="s">
        <v>73</v>
      </c>
      <c r="T11" s="1" t="s">
        <v>384</v>
      </c>
      <c r="U11" s="1" t="s">
        <v>407</v>
      </c>
      <c r="V11" s="1" t="s">
        <v>418</v>
      </c>
    </row>
    <row r="12" s="1" customFormat="1" spans="1:22">
      <c r="A12" s="1" t="s">
        <v>233</v>
      </c>
      <c r="B12" s="1" t="s">
        <v>201</v>
      </c>
      <c r="C12" s="1" t="s">
        <v>234</v>
      </c>
      <c r="D12" s="1" t="s">
        <v>112</v>
      </c>
      <c r="E12" s="1" t="s">
        <v>419</v>
      </c>
      <c r="F12" s="1" t="s">
        <v>143</v>
      </c>
      <c r="G12" s="1" t="s">
        <v>202</v>
      </c>
      <c r="H12" s="1" t="s">
        <v>376</v>
      </c>
      <c r="I12" s="1" t="s">
        <v>420</v>
      </c>
      <c r="J12" s="1" t="s">
        <v>378</v>
      </c>
      <c r="K12" s="1" t="s">
        <v>420</v>
      </c>
      <c r="L12" s="1" t="s">
        <v>420</v>
      </c>
      <c r="M12" s="1" t="s">
        <v>379</v>
      </c>
      <c r="N12" s="1" t="s">
        <v>379</v>
      </c>
      <c r="O12" s="1" t="s">
        <v>380</v>
      </c>
      <c r="P12" s="1" t="s">
        <v>381</v>
      </c>
      <c r="Q12" s="1" t="s">
        <v>382</v>
      </c>
      <c r="R12" s="1" t="s">
        <v>421</v>
      </c>
      <c r="S12" s="1" t="s">
        <v>73</v>
      </c>
      <c r="T12" s="1" t="s">
        <v>384</v>
      </c>
      <c r="U12" s="1" t="s">
        <v>385</v>
      </c>
      <c r="V12" s="1" t="s">
        <v>390</v>
      </c>
    </row>
    <row r="13" s="1" customFormat="1" spans="1:22">
      <c r="A13" s="1" t="s">
        <v>196</v>
      </c>
      <c r="B13" s="1" t="s">
        <v>201</v>
      </c>
      <c r="C13" s="1" t="s">
        <v>197</v>
      </c>
      <c r="D13" s="1" t="s">
        <v>199</v>
      </c>
      <c r="E13" s="1" t="s">
        <v>422</v>
      </c>
      <c r="F13" s="1" t="s">
        <v>81</v>
      </c>
      <c r="G13" s="1" t="s">
        <v>202</v>
      </c>
      <c r="H13" s="1" t="s">
        <v>376</v>
      </c>
      <c r="I13" s="1" t="s">
        <v>423</v>
      </c>
      <c r="J13" s="1" t="s">
        <v>378</v>
      </c>
      <c r="K13" s="1" t="s">
        <v>423</v>
      </c>
      <c r="L13" s="1" t="s">
        <v>423</v>
      </c>
      <c r="M13" s="1" t="s">
        <v>379</v>
      </c>
      <c r="N13" s="1" t="s">
        <v>379</v>
      </c>
      <c r="O13" s="1" t="s">
        <v>380</v>
      </c>
      <c r="P13" s="1" t="s">
        <v>381</v>
      </c>
      <c r="Q13" s="1" t="s">
        <v>382</v>
      </c>
      <c r="R13" s="1" t="s">
        <v>424</v>
      </c>
      <c r="S13" s="1" t="s">
        <v>73</v>
      </c>
      <c r="T13" s="1" t="s">
        <v>384</v>
      </c>
      <c r="U13" s="1" t="s">
        <v>385</v>
      </c>
      <c r="V13" s="1" t="s">
        <v>386</v>
      </c>
    </row>
    <row r="14" s="1" customFormat="1" spans="1:22">
      <c r="A14" s="1" t="s">
        <v>130</v>
      </c>
      <c r="B14" s="1" t="s">
        <v>133</v>
      </c>
      <c r="C14" s="1" t="s">
        <v>131</v>
      </c>
      <c r="D14" s="1" t="s">
        <v>112</v>
      </c>
      <c r="E14" s="1" t="s">
        <v>425</v>
      </c>
      <c r="F14" s="1" t="s">
        <v>125</v>
      </c>
      <c r="G14" s="1" t="s">
        <v>81</v>
      </c>
      <c r="H14" s="1" t="s">
        <v>376</v>
      </c>
      <c r="I14" s="1" t="s">
        <v>426</v>
      </c>
      <c r="J14" s="1" t="s">
        <v>378</v>
      </c>
      <c r="K14" s="1" t="s">
        <v>426</v>
      </c>
      <c r="L14" s="1" t="s">
        <v>426</v>
      </c>
      <c r="M14" s="1" t="s">
        <v>379</v>
      </c>
      <c r="N14" s="1" t="s">
        <v>379</v>
      </c>
      <c r="O14" s="1" t="s">
        <v>380</v>
      </c>
      <c r="P14" s="1" t="s">
        <v>381</v>
      </c>
      <c r="Q14" s="1" t="s">
        <v>382</v>
      </c>
      <c r="R14" s="1" t="s">
        <v>427</v>
      </c>
      <c r="S14" s="1" t="s">
        <v>73</v>
      </c>
      <c r="T14" s="1" t="s">
        <v>384</v>
      </c>
      <c r="U14" s="1" t="s">
        <v>385</v>
      </c>
      <c r="V14" s="1" t="s">
        <v>390</v>
      </c>
    </row>
    <row r="15" s="1" customFormat="1" spans="1:22">
      <c r="A15" s="1" t="s">
        <v>221</v>
      </c>
      <c r="B15" s="1" t="s">
        <v>133</v>
      </c>
      <c r="C15" s="1" t="s">
        <v>222</v>
      </c>
      <c r="D15" s="1" t="s">
        <v>112</v>
      </c>
      <c r="E15" s="1" t="s">
        <v>428</v>
      </c>
      <c r="F15" s="1" t="s">
        <v>143</v>
      </c>
      <c r="G15" s="1" t="s">
        <v>202</v>
      </c>
      <c r="H15" s="1" t="s">
        <v>376</v>
      </c>
      <c r="I15" s="1" t="s">
        <v>429</v>
      </c>
      <c r="J15" s="1" t="s">
        <v>378</v>
      </c>
      <c r="K15" s="1" t="s">
        <v>429</v>
      </c>
      <c r="L15" s="1" t="s">
        <v>429</v>
      </c>
      <c r="M15" s="1" t="s">
        <v>379</v>
      </c>
      <c r="N15" s="1" t="s">
        <v>379</v>
      </c>
      <c r="O15" s="1" t="s">
        <v>380</v>
      </c>
      <c r="P15" s="1" t="s">
        <v>381</v>
      </c>
      <c r="Q15" s="1" t="s">
        <v>382</v>
      </c>
      <c r="R15" s="1" t="s">
        <v>430</v>
      </c>
      <c r="S15" s="1" t="s">
        <v>73</v>
      </c>
      <c r="T15" s="1" t="s">
        <v>384</v>
      </c>
      <c r="U15" s="1" t="s">
        <v>385</v>
      </c>
      <c r="V15" s="1" t="s">
        <v>390</v>
      </c>
    </row>
    <row r="16" s="1" customFormat="1" spans="1:22">
      <c r="A16" s="1" t="s">
        <v>226</v>
      </c>
      <c r="B16" s="1" t="s">
        <v>229</v>
      </c>
      <c r="C16" s="1" t="s">
        <v>227</v>
      </c>
      <c r="D16" s="1" t="s">
        <v>112</v>
      </c>
      <c r="E16" s="1" t="s">
        <v>431</v>
      </c>
      <c r="F16" s="1" t="s">
        <v>143</v>
      </c>
      <c r="G16" s="1" t="s">
        <v>202</v>
      </c>
      <c r="H16" s="1" t="s">
        <v>376</v>
      </c>
      <c r="I16" s="1" t="s">
        <v>432</v>
      </c>
      <c r="J16" s="1" t="s">
        <v>378</v>
      </c>
      <c r="K16" s="1" t="s">
        <v>432</v>
      </c>
      <c r="L16" s="1" t="s">
        <v>432</v>
      </c>
      <c r="M16" s="1" t="s">
        <v>379</v>
      </c>
      <c r="N16" s="1" t="s">
        <v>379</v>
      </c>
      <c r="O16" s="1" t="s">
        <v>380</v>
      </c>
      <c r="P16" s="1" t="s">
        <v>381</v>
      </c>
      <c r="Q16" s="1" t="s">
        <v>382</v>
      </c>
      <c r="R16" s="1" t="s">
        <v>433</v>
      </c>
      <c r="S16" s="1" t="s">
        <v>73</v>
      </c>
      <c r="T16" s="1" t="s">
        <v>384</v>
      </c>
      <c r="U16" s="1" t="s">
        <v>385</v>
      </c>
      <c r="V16" s="1" t="s">
        <v>390</v>
      </c>
    </row>
    <row r="17" s="1" customFormat="1" spans="1:22">
      <c r="A17" s="1" t="s">
        <v>324</v>
      </c>
      <c r="B17" s="1" t="s">
        <v>229</v>
      </c>
      <c r="C17" s="1" t="s">
        <v>325</v>
      </c>
      <c r="D17" s="1" t="s">
        <v>112</v>
      </c>
      <c r="E17" s="1" t="s">
        <v>434</v>
      </c>
      <c r="F17" s="1" t="s">
        <v>154</v>
      </c>
      <c r="G17" s="1" t="s">
        <v>291</v>
      </c>
      <c r="H17" s="1" t="s">
        <v>376</v>
      </c>
      <c r="I17" s="1" t="s">
        <v>435</v>
      </c>
      <c r="J17" s="1" t="s">
        <v>378</v>
      </c>
      <c r="K17" s="1" t="s">
        <v>435</v>
      </c>
      <c r="L17" s="1" t="s">
        <v>435</v>
      </c>
      <c r="M17" s="1" t="s">
        <v>379</v>
      </c>
      <c r="N17" s="1" t="s">
        <v>379</v>
      </c>
      <c r="O17" s="1" t="s">
        <v>380</v>
      </c>
      <c r="P17" s="1" t="s">
        <v>381</v>
      </c>
      <c r="Q17" s="1" t="s">
        <v>382</v>
      </c>
      <c r="R17" s="1" t="s">
        <v>436</v>
      </c>
      <c r="S17" s="1" t="s">
        <v>73</v>
      </c>
      <c r="T17" s="1" t="s">
        <v>384</v>
      </c>
      <c r="U17" s="1" t="s">
        <v>385</v>
      </c>
      <c r="V17" s="1" t="s">
        <v>390</v>
      </c>
    </row>
    <row r="18" s="1" customFormat="1" spans="1:22">
      <c r="A18" s="1" t="s">
        <v>174</v>
      </c>
      <c r="B18" s="1" t="s">
        <v>179</v>
      </c>
      <c r="C18" s="1" t="s">
        <v>175</v>
      </c>
      <c r="D18" s="1" t="s">
        <v>437</v>
      </c>
      <c r="E18" s="1" t="s">
        <v>438</v>
      </c>
      <c r="F18" s="1" t="s">
        <v>104</v>
      </c>
      <c r="G18" s="1" t="s">
        <v>169</v>
      </c>
      <c r="H18" s="1" t="s">
        <v>376</v>
      </c>
      <c r="I18" s="1" t="s">
        <v>439</v>
      </c>
      <c r="J18" s="1" t="s">
        <v>378</v>
      </c>
      <c r="K18" s="1" t="s">
        <v>439</v>
      </c>
      <c r="L18" s="1" t="s">
        <v>439</v>
      </c>
      <c r="M18" s="1" t="s">
        <v>379</v>
      </c>
      <c r="N18" s="1" t="s">
        <v>379</v>
      </c>
      <c r="O18" s="1" t="s">
        <v>380</v>
      </c>
      <c r="P18" s="1" t="s">
        <v>381</v>
      </c>
      <c r="Q18" s="1" t="s">
        <v>382</v>
      </c>
      <c r="R18" s="1" t="s">
        <v>440</v>
      </c>
      <c r="S18" s="1" t="s">
        <v>73</v>
      </c>
      <c r="T18" s="1" t="s">
        <v>384</v>
      </c>
      <c r="U18" s="1" t="s">
        <v>407</v>
      </c>
      <c r="V18" s="1" t="s">
        <v>441</v>
      </c>
    </row>
    <row r="19" s="1" customFormat="1" spans="1:22">
      <c r="A19" s="1" t="s">
        <v>190</v>
      </c>
      <c r="B19" s="1" t="s">
        <v>179</v>
      </c>
      <c r="C19" s="1" t="s">
        <v>191</v>
      </c>
      <c r="D19" s="1" t="s">
        <v>112</v>
      </c>
      <c r="E19" s="1" t="s">
        <v>442</v>
      </c>
      <c r="F19" s="1" t="s">
        <v>143</v>
      </c>
      <c r="G19" s="1" t="s">
        <v>169</v>
      </c>
      <c r="H19" s="1" t="s">
        <v>376</v>
      </c>
      <c r="I19" s="1" t="s">
        <v>443</v>
      </c>
      <c r="J19" s="1" t="s">
        <v>378</v>
      </c>
      <c r="K19" s="1" t="s">
        <v>443</v>
      </c>
      <c r="L19" s="1" t="s">
        <v>443</v>
      </c>
      <c r="M19" s="1" t="s">
        <v>379</v>
      </c>
      <c r="N19" s="1" t="s">
        <v>379</v>
      </c>
      <c r="O19" s="1" t="s">
        <v>380</v>
      </c>
      <c r="P19" s="1" t="s">
        <v>381</v>
      </c>
      <c r="Q19" s="1" t="s">
        <v>382</v>
      </c>
      <c r="R19" s="1" t="s">
        <v>444</v>
      </c>
      <c r="S19" s="1" t="s">
        <v>73</v>
      </c>
      <c r="T19" s="1" t="s">
        <v>384</v>
      </c>
      <c r="U19" s="1" t="s">
        <v>385</v>
      </c>
      <c r="V19" s="1" t="s">
        <v>390</v>
      </c>
    </row>
    <row r="20" s="1" customFormat="1" spans="1:22">
      <c r="A20" s="1" t="s">
        <v>215</v>
      </c>
      <c r="B20" s="1" t="s">
        <v>218</v>
      </c>
      <c r="C20" s="1" t="s">
        <v>216</v>
      </c>
      <c r="D20" s="1" t="s">
        <v>112</v>
      </c>
      <c r="E20" s="1" t="s">
        <v>445</v>
      </c>
      <c r="F20" s="1" t="s">
        <v>143</v>
      </c>
      <c r="G20" s="1" t="s">
        <v>202</v>
      </c>
      <c r="H20" s="1" t="s">
        <v>376</v>
      </c>
      <c r="I20" s="1" t="s">
        <v>446</v>
      </c>
      <c r="J20" s="1" t="s">
        <v>378</v>
      </c>
      <c r="K20" s="1" t="s">
        <v>446</v>
      </c>
      <c r="L20" s="1" t="s">
        <v>446</v>
      </c>
      <c r="M20" s="1" t="s">
        <v>379</v>
      </c>
      <c r="N20" s="1" t="s">
        <v>379</v>
      </c>
      <c r="O20" s="1" t="s">
        <v>380</v>
      </c>
      <c r="P20" s="1" t="s">
        <v>381</v>
      </c>
      <c r="Q20" s="1" t="s">
        <v>382</v>
      </c>
      <c r="R20" s="1" t="s">
        <v>447</v>
      </c>
      <c r="S20" s="1" t="s">
        <v>73</v>
      </c>
      <c r="T20" s="1" t="s">
        <v>384</v>
      </c>
      <c r="U20" s="1" t="s">
        <v>385</v>
      </c>
      <c r="V20" s="1" t="s">
        <v>390</v>
      </c>
    </row>
    <row r="21" s="1" customFormat="1" spans="1:22">
      <c r="A21" s="1" t="s">
        <v>137</v>
      </c>
      <c r="B21" s="1" t="s">
        <v>142</v>
      </c>
      <c r="C21" s="1" t="s">
        <v>138</v>
      </c>
      <c r="D21" s="1" t="s">
        <v>448</v>
      </c>
      <c r="E21" s="1" t="s">
        <v>449</v>
      </c>
      <c r="F21" s="1" t="s">
        <v>104</v>
      </c>
      <c r="G21" s="1" t="s">
        <v>143</v>
      </c>
      <c r="H21" s="1" t="s">
        <v>376</v>
      </c>
      <c r="I21" s="1" t="s">
        <v>450</v>
      </c>
      <c r="J21" s="1" t="s">
        <v>378</v>
      </c>
      <c r="K21" s="1" t="s">
        <v>450</v>
      </c>
      <c r="L21" s="1" t="s">
        <v>450</v>
      </c>
      <c r="M21" s="1" t="s">
        <v>379</v>
      </c>
      <c r="N21" s="1" t="s">
        <v>379</v>
      </c>
      <c r="O21" s="1" t="s">
        <v>380</v>
      </c>
      <c r="P21" s="1" t="s">
        <v>381</v>
      </c>
      <c r="Q21" s="1" t="s">
        <v>382</v>
      </c>
      <c r="R21" s="1" t="s">
        <v>451</v>
      </c>
      <c r="S21" s="1" t="s">
        <v>73</v>
      </c>
      <c r="T21" s="1" t="s">
        <v>384</v>
      </c>
      <c r="U21" s="1" t="s">
        <v>385</v>
      </c>
      <c r="V21" s="1" t="s">
        <v>386</v>
      </c>
    </row>
    <row r="22" s="1" customFormat="1" spans="1:22">
      <c r="A22" s="1" t="s">
        <v>239</v>
      </c>
      <c r="B22" s="1" t="s">
        <v>244</v>
      </c>
      <c r="C22" s="1" t="s">
        <v>240</v>
      </c>
      <c r="D22" s="1" t="s">
        <v>452</v>
      </c>
      <c r="E22" s="1" t="s">
        <v>453</v>
      </c>
      <c r="F22" s="1" t="s">
        <v>81</v>
      </c>
      <c r="G22" s="1" t="s">
        <v>245</v>
      </c>
      <c r="H22" s="1" t="s">
        <v>376</v>
      </c>
      <c r="I22" s="1" t="s">
        <v>454</v>
      </c>
      <c r="J22" s="1" t="s">
        <v>378</v>
      </c>
      <c r="K22" s="1" t="s">
        <v>454</v>
      </c>
      <c r="L22" s="1" t="s">
        <v>454</v>
      </c>
      <c r="M22" s="1" t="s">
        <v>379</v>
      </c>
      <c r="N22" s="1" t="s">
        <v>379</v>
      </c>
      <c r="O22" s="1" t="s">
        <v>380</v>
      </c>
      <c r="P22" s="1" t="s">
        <v>381</v>
      </c>
      <c r="Q22" s="1" t="s">
        <v>382</v>
      </c>
      <c r="R22" s="1" t="s">
        <v>455</v>
      </c>
      <c r="S22" s="1" t="s">
        <v>73</v>
      </c>
      <c r="T22" s="1" t="s">
        <v>384</v>
      </c>
      <c r="U22" s="1" t="s">
        <v>385</v>
      </c>
      <c r="V22" s="1" t="s">
        <v>456</v>
      </c>
    </row>
    <row r="23" s="1" customFormat="1" spans="1:22">
      <c r="A23" s="1" t="s">
        <v>306</v>
      </c>
      <c r="B23" s="1" t="s">
        <v>244</v>
      </c>
      <c r="C23" s="1" t="s">
        <v>307</v>
      </c>
      <c r="D23" s="1" t="s">
        <v>309</v>
      </c>
      <c r="E23" s="1" t="s">
        <v>457</v>
      </c>
      <c r="F23" s="1" t="s">
        <v>154</v>
      </c>
      <c r="G23" s="1" t="s">
        <v>291</v>
      </c>
      <c r="H23" s="1" t="s">
        <v>376</v>
      </c>
      <c r="I23" s="1" t="s">
        <v>458</v>
      </c>
      <c r="J23" s="1" t="s">
        <v>378</v>
      </c>
      <c r="K23" s="1" t="s">
        <v>458</v>
      </c>
      <c r="L23" s="1" t="s">
        <v>458</v>
      </c>
      <c r="M23" s="1" t="s">
        <v>379</v>
      </c>
      <c r="N23" s="1" t="s">
        <v>379</v>
      </c>
      <c r="O23" s="1" t="s">
        <v>380</v>
      </c>
      <c r="P23" s="1" t="s">
        <v>381</v>
      </c>
      <c r="Q23" s="1" t="s">
        <v>382</v>
      </c>
      <c r="R23" s="1" t="s">
        <v>459</v>
      </c>
      <c r="S23" s="1" t="s">
        <v>73</v>
      </c>
      <c r="T23" s="1" t="s">
        <v>384</v>
      </c>
      <c r="U23" s="1" t="s">
        <v>407</v>
      </c>
      <c r="V23" s="1" t="s">
        <v>386</v>
      </c>
    </row>
    <row r="24" s="1" customFormat="1" spans="1:22">
      <c r="A24" s="1" t="s">
        <v>285</v>
      </c>
      <c r="B24" s="1" t="s">
        <v>290</v>
      </c>
      <c r="C24" s="1" t="s">
        <v>286</v>
      </c>
      <c r="D24" s="1" t="s">
        <v>288</v>
      </c>
      <c r="E24" s="1" t="s">
        <v>460</v>
      </c>
      <c r="F24" s="1" t="s">
        <v>245</v>
      </c>
      <c r="G24" s="1" t="s">
        <v>291</v>
      </c>
      <c r="H24" s="1" t="s">
        <v>376</v>
      </c>
      <c r="I24" s="1" t="s">
        <v>461</v>
      </c>
      <c r="J24" s="1" t="s">
        <v>378</v>
      </c>
      <c r="K24" s="1" t="s">
        <v>461</v>
      </c>
      <c r="L24" s="1" t="s">
        <v>461</v>
      </c>
      <c r="M24" s="1" t="s">
        <v>379</v>
      </c>
      <c r="N24" s="1" t="s">
        <v>379</v>
      </c>
      <c r="O24" s="1" t="s">
        <v>380</v>
      </c>
      <c r="P24" s="1" t="s">
        <v>381</v>
      </c>
      <c r="Q24" s="1" t="s">
        <v>382</v>
      </c>
      <c r="R24" s="1" t="s">
        <v>462</v>
      </c>
      <c r="S24" s="1" t="s">
        <v>73</v>
      </c>
      <c r="T24" s="1" t="s">
        <v>384</v>
      </c>
      <c r="U24" s="1" t="s">
        <v>407</v>
      </c>
      <c r="V24" s="1" t="s">
        <v>441</v>
      </c>
    </row>
    <row r="25" s="1" customFormat="1" spans="1:22">
      <c r="A25" s="1" t="s">
        <v>266</v>
      </c>
      <c r="B25" s="1" t="s">
        <v>271</v>
      </c>
      <c r="C25" s="1" t="s">
        <v>267</v>
      </c>
      <c r="D25" s="1" t="s">
        <v>269</v>
      </c>
      <c r="E25" s="1" t="s">
        <v>463</v>
      </c>
      <c r="F25" s="1" t="s">
        <v>169</v>
      </c>
      <c r="G25" s="1" t="s">
        <v>154</v>
      </c>
      <c r="H25" s="1" t="s">
        <v>376</v>
      </c>
      <c r="I25" s="1" t="s">
        <v>464</v>
      </c>
      <c r="J25" s="1" t="s">
        <v>378</v>
      </c>
      <c r="K25" s="1" t="s">
        <v>464</v>
      </c>
      <c r="L25" s="1" t="s">
        <v>464</v>
      </c>
      <c r="M25" s="1" t="s">
        <v>379</v>
      </c>
      <c r="N25" s="1" t="s">
        <v>379</v>
      </c>
      <c r="O25" s="1" t="s">
        <v>380</v>
      </c>
      <c r="P25" s="1" t="s">
        <v>381</v>
      </c>
      <c r="Q25" s="1" t="s">
        <v>382</v>
      </c>
      <c r="R25" s="1" t="s">
        <v>465</v>
      </c>
      <c r="S25" s="1" t="s">
        <v>73</v>
      </c>
      <c r="T25" s="1" t="s">
        <v>384</v>
      </c>
      <c r="U25" s="1" t="s">
        <v>385</v>
      </c>
      <c r="V25" s="1" t="s">
        <v>386</v>
      </c>
    </row>
    <row r="26" s="1" customFormat="1" spans="1:22">
      <c r="A26" s="1" t="s">
        <v>250</v>
      </c>
      <c r="B26" s="1" t="s">
        <v>255</v>
      </c>
      <c r="C26" s="1" t="s">
        <v>251</v>
      </c>
      <c r="D26" s="1" t="s">
        <v>253</v>
      </c>
      <c r="E26" s="1" t="s">
        <v>466</v>
      </c>
      <c r="F26" s="1" t="s">
        <v>81</v>
      </c>
      <c r="G26" s="1" t="s">
        <v>245</v>
      </c>
      <c r="H26" s="1" t="s">
        <v>376</v>
      </c>
      <c r="I26" s="1" t="s">
        <v>467</v>
      </c>
      <c r="J26" s="1" t="s">
        <v>378</v>
      </c>
      <c r="K26" s="1" t="s">
        <v>467</v>
      </c>
      <c r="L26" s="1" t="s">
        <v>467</v>
      </c>
      <c r="M26" s="1" t="s">
        <v>379</v>
      </c>
      <c r="N26" s="1" t="s">
        <v>379</v>
      </c>
      <c r="O26" s="1" t="s">
        <v>380</v>
      </c>
      <c r="P26" s="1" t="s">
        <v>381</v>
      </c>
      <c r="Q26" s="1" t="s">
        <v>382</v>
      </c>
      <c r="R26" s="1" t="s">
        <v>468</v>
      </c>
      <c r="S26" s="1" t="s">
        <v>73</v>
      </c>
      <c r="T26" s="1" t="s">
        <v>384</v>
      </c>
      <c r="U26" s="1" t="s">
        <v>407</v>
      </c>
      <c r="V26" s="1" t="s">
        <v>386</v>
      </c>
    </row>
    <row r="27" s="1" customFormat="1" spans="1:22">
      <c r="A27" s="1" t="s">
        <v>259</v>
      </c>
      <c r="B27" s="1" t="s">
        <v>262</v>
      </c>
      <c r="C27" s="1" t="s">
        <v>260</v>
      </c>
      <c r="D27" s="1" t="s">
        <v>112</v>
      </c>
      <c r="E27" s="1" t="s">
        <v>469</v>
      </c>
      <c r="F27" s="1" t="s">
        <v>202</v>
      </c>
      <c r="G27" s="1" t="s">
        <v>154</v>
      </c>
      <c r="H27" s="1" t="s">
        <v>376</v>
      </c>
      <c r="I27" s="1" t="s">
        <v>470</v>
      </c>
      <c r="J27" s="1" t="s">
        <v>378</v>
      </c>
      <c r="K27" s="1" t="s">
        <v>470</v>
      </c>
      <c r="L27" s="1" t="s">
        <v>470</v>
      </c>
      <c r="M27" s="1" t="s">
        <v>379</v>
      </c>
      <c r="N27" s="1" t="s">
        <v>379</v>
      </c>
      <c r="O27" s="1" t="s">
        <v>380</v>
      </c>
      <c r="P27" s="1" t="s">
        <v>381</v>
      </c>
      <c r="Q27" s="1" t="s">
        <v>382</v>
      </c>
      <c r="R27" s="1" t="s">
        <v>471</v>
      </c>
      <c r="S27" s="1" t="s">
        <v>73</v>
      </c>
      <c r="T27" s="1" t="s">
        <v>384</v>
      </c>
      <c r="U27" s="1" t="s">
        <v>407</v>
      </c>
      <c r="V27" s="1" t="s">
        <v>390</v>
      </c>
    </row>
    <row r="28" s="1" customFormat="1" spans="1:22">
      <c r="A28" s="1" t="s">
        <v>87</v>
      </c>
      <c r="B28" s="1" t="s">
        <v>92</v>
      </c>
      <c r="C28" s="1" t="s">
        <v>88</v>
      </c>
      <c r="D28" s="1" t="s">
        <v>472</v>
      </c>
      <c r="E28" s="1" t="s">
        <v>473</v>
      </c>
      <c r="F28" s="1" t="s">
        <v>93</v>
      </c>
      <c r="G28" s="1" t="s">
        <v>81</v>
      </c>
      <c r="H28" s="1" t="s">
        <v>376</v>
      </c>
      <c r="I28" s="1" t="s">
        <v>474</v>
      </c>
      <c r="J28" s="1" t="s">
        <v>378</v>
      </c>
      <c r="K28" s="1" t="s">
        <v>474</v>
      </c>
      <c r="L28" s="1" t="s">
        <v>474</v>
      </c>
      <c r="M28" s="1" t="s">
        <v>379</v>
      </c>
      <c r="N28" s="1" t="s">
        <v>379</v>
      </c>
      <c r="O28" s="1" t="s">
        <v>380</v>
      </c>
      <c r="P28" s="1" t="s">
        <v>381</v>
      </c>
      <c r="Q28" s="1" t="s">
        <v>382</v>
      </c>
      <c r="R28" s="1" t="s">
        <v>475</v>
      </c>
      <c r="S28" s="1" t="s">
        <v>73</v>
      </c>
      <c r="T28" s="1" t="s">
        <v>384</v>
      </c>
      <c r="U28" s="1" t="s">
        <v>385</v>
      </c>
      <c r="V28" s="1" t="s">
        <v>386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2023-07-18T02:57:00Z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4979C5F85FC8400E9D43BC8DA53335BC_12</vt:lpwstr>
  </property>
</Properties>
</file>