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</definedName>
  </definedNames>
  <calcPr calcId="144525"/>
</workbook>
</file>

<file path=xl/sharedStrings.xml><?xml version="1.0" encoding="utf-8"?>
<sst xmlns="http://schemas.openxmlformats.org/spreadsheetml/2006/main" count="123" uniqueCount="96">
  <si>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</si>
  <si>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</si>
  <si>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</si>
  <si>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</si>
  <si>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</si>
  <si>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</si>
  <si>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</si>
  <si>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</si>
  <si>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</si>
  <si>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</si>
  <si>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</si>
  <si>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</si>
  <si>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</si>
  <si>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</si>
  <si>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</si>
  <si>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</si>
  <si>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</si>
  <si>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</si>
  <si>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</si>
  <si>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</si>
  <si>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</si>
  <si>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</si>
  <si>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</si>
  <si>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</si>
  <si>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</si>
  <si>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999222530806717	</t>
  </si>
  <si>
    <t>Ctrip</t>
  </si>
  <si>
    <t>正常</t>
  </si>
  <si>
    <t>[檀香山]阿洛希拉尼威基基海滩度假村('Alohilani Resort Waikiki Beach)(37200143)</t>
  </si>
  <si>
    <t>标准特大床房&lt;2人入住&gt;&lt;不退款&gt;</t>
  </si>
  <si>
    <t>USD</t>
  </si>
  <si>
    <t>Ratka/Kaitlyn</t>
  </si>
  <si>
    <t>CA5326230718USD</t>
  </si>
  <si>
    <t>未提现</t>
  </si>
  <si>
    <t>携程开票</t>
  </si>
  <si>
    <t xml:space="preserve">3004822	</t>
  </si>
  <si>
    <t xml:space="preserve">	</t>
  </si>
  <si>
    <t xml:space="preserve">999224839025953	</t>
  </si>
  <si>
    <t>[八打灵再也]皇家朱兰白沙罗酒店(Royale Chulan Damansara)(37225853)</t>
  </si>
  <si>
    <t>高级房&lt;2人入住&gt;&lt;不退款&gt;</t>
  </si>
  <si>
    <t>TING/JONATHAN</t>
  </si>
  <si>
    <t xml:space="preserve">3521349	</t>
  </si>
  <si>
    <t xml:space="preserve">623287	</t>
  </si>
  <si>
    <t>,</t>
  </si>
  <si>
    <t>USD 488.08</t>
  </si>
  <si>
    <t>A230718093336911</t>
  </si>
  <si>
    <t>A230718093450911</t>
  </si>
  <si>
    <t>USD / HKD 当前参考汇率: 7.81451</t>
  </si>
  <si>
    <t>总计：488.08 USD/
3814.11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</si>
  <si>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</si>
  <si>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</si>
  <si>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</si>
  <si>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</si>
  <si>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</si>
  <si>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</si>
  <si>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</si>
  <si>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</si>
  <si>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</si>
  <si>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</si>
  <si>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</si>
  <si>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</si>
  <si>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</si>
  <si>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</si>
  <si>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</si>
  <si>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</si>
  <si>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</si>
  <si>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</si>
  <si>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</si>
  <si>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2023-06-18</t>
  </si>
  <si>
    <t>3521349</t>
  </si>
  <si>
    <t>吉隆坡白沙罗皇家朱兰酒店</t>
  </si>
  <si>
    <t>TING JONATHAN</t>
  </si>
  <si>
    <t>2023-07-11</t>
  </si>
  <si>
    <t>2023-07-15</t>
  </si>
  <si>
    <t>退房日周结</t>
  </si>
  <si>
    <t>1343.89</t>
  </si>
  <si>
    <t>188.08</t>
  </si>
  <si>
    <t>0</t>
  </si>
  <si>
    <t>0.00</t>
  </si>
  <si>
    <t>携程盛景国际直连</t>
  </si>
  <si>
    <t>01.010677</t>
  </si>
  <si>
    <t>2023-06-19 10:42:14</t>
  </si>
  <si>
    <t>否</t>
  </si>
  <si>
    <t>汇智国际旅游发展有限公司</t>
  </si>
  <si>
    <t>直采</t>
  </si>
  <si>
    <t>马来西亚</t>
  </si>
  <si>
    <t>2023-02-05</t>
  </si>
  <si>
    <t>3004822</t>
  </si>
  <si>
    <t>阿洛希拉尼威基基海滩度假村</t>
  </si>
  <si>
    <t>Ratka Kaitlyn</t>
  </si>
  <si>
    <t>2023-07-14</t>
  </si>
  <si>
    <t>2044.20</t>
  </si>
  <si>
    <t>300.00</t>
  </si>
  <si>
    <t>2023-02-05 03:06:15</t>
  </si>
  <si>
    <t>直连</t>
  </si>
  <si>
    <t>美国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</si>
</sst>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670560</xdr:colOff>
      <xdr:row>5</xdr:row>
      <xdr:rowOff>99060</xdr:rowOff>
    </xdr:from>
    <xdr:to>
      <xdr:col>19</xdr:col>
      <xdr:colOff>236220</xdr:colOff>
      <xdr:row>33</xdr:row>
      <xdr:rowOff>45720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1013460"/>
          <a:ext cx="9852660" cy="5067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10" defaultRowHeight="14.4" outlineLevelRow="2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45121</v>
      </c>
      <c r="G2" s="6">
        <v>45122</v>
      </c>
      <c r="H2" s="4">
        <v>1</v>
      </c>
      <c r="I2" s="4">
        <v>1</v>
      </c>
      <c r="J2" s="4">
        <v>1</v>
      </c>
      <c r="K2" s="4" t="s">
        <v>30</v>
      </c>
      <c r="L2" s="4">
        <v>300</v>
      </c>
      <c r="M2" s="4">
        <v>300</v>
      </c>
      <c r="N2" s="4" t="s">
        <v>31</v>
      </c>
      <c r="O2" s="4" t="s">
        <v>32</v>
      </c>
      <c r="P2" s="4" t="s">
        <v>33</v>
      </c>
      <c r="Q2" s="4">
        <v>0</v>
      </c>
      <c r="R2" s="7">
        <v>44962</v>
      </c>
      <c r="S2" s="6">
        <v>45125</v>
      </c>
      <c r="T2" s="4" t="s">
        <v>34</v>
      </c>
      <c r="U2" s="4">
        <v>300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45118</v>
      </c>
      <c r="G3" s="6">
        <v>45122</v>
      </c>
      <c r="H3" s="4">
        <v>1</v>
      </c>
      <c r="I3" s="4">
        <v>4</v>
      </c>
      <c r="J3" s="4">
        <v>4</v>
      </c>
      <c r="K3" s="4" t="s">
        <v>30</v>
      </c>
      <c r="L3" s="4">
        <v>188.08</v>
      </c>
      <c r="M3" s="4">
        <v>188.08</v>
      </c>
      <c r="N3" s="4" t="s">
        <v>40</v>
      </c>
      <c r="O3" s="4" t="s">
        <v>32</v>
      </c>
      <c r="P3" s="4" t="s">
        <v>33</v>
      </c>
      <c r="Q3" s="4">
        <v>0</v>
      </c>
      <c r="R3" s="7">
        <v>45095</v>
      </c>
      <c r="S3" s="6">
        <v>45125</v>
      </c>
      <c r="T3" s="4" t="s">
        <v>34</v>
      </c>
      <c r="U3" s="4">
        <v>188.08</v>
      </c>
      <c r="V3" s="4">
        <v>0</v>
      </c>
      <c r="W3" s="4">
        <v>0</v>
      </c>
      <c r="X3" s="4" t="s">
        <v>41</v>
      </c>
      <c r="Y3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B14" sqref="B14"/>
    </sheetView>
  </sheetViews>
  <sheetFormatPr defaultColWidth="10" defaultRowHeight="14.4"/>
  <cols>
    <col min="1" max="1" width="17.1111111111111" style="4" customWidth="1"/>
    <col min="2" max="3" width="10.7777777777778" style="4"/>
    <col min="4" max="16363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43</v>
      </c>
    </row>
    <row r="2" s="4" customFormat="1" spans="1:9">
      <c r="A2" s="5">
        <v>999222530806717</v>
      </c>
      <c r="B2" s="6">
        <v>45121</v>
      </c>
      <c r="C2" s="6">
        <v>45122</v>
      </c>
      <c r="D2" s="4">
        <v>300</v>
      </c>
      <c r="E2" s="4" t="str">
        <f>VLOOKUP(A2,HOP!A:L,12,0)</f>
        <v>300.00</v>
      </c>
      <c r="F2" s="4" t="str">
        <f>VLOOKUP(A2,HOP!A:C,3,0)</f>
        <v>3004822</v>
      </c>
      <c r="G2" s="4">
        <f>D2-E2</f>
        <v>0</v>
      </c>
      <c r="H2" s="4" t="str">
        <f>$H$1&amp;F2</f>
        <v>,3004822</v>
      </c>
      <c r="I2" s="4" t="str">
        <f>VLOOKUP(A2,HOP!A:U,21,0)</f>
        <v>直连</v>
      </c>
    </row>
    <row r="3" s="4" customFormat="1" spans="1:9">
      <c r="A3" s="5">
        <v>999224839025953</v>
      </c>
      <c r="B3" s="6">
        <v>45118</v>
      </c>
      <c r="C3" s="6">
        <v>45122</v>
      </c>
      <c r="D3" s="4">
        <v>188.08</v>
      </c>
      <c r="E3" s="4" t="str">
        <f>VLOOKUP(A3,HOP!A:L,12,0)</f>
        <v>188.08</v>
      </c>
      <c r="F3" s="4" t="str">
        <f>VLOOKUP(A3,HOP!A:C,3,0)</f>
        <v>3521349</v>
      </c>
      <c r="G3" s="4">
        <f>D3-E3</f>
        <v>0</v>
      </c>
      <c r="H3" s="4" t="str">
        <f>$H$1&amp;F3</f>
        <v>,3521349</v>
      </c>
      <c r="I3" s="4" t="str">
        <f>VLOOKUP(A3,HOP!A:U,21,0)</f>
        <v>直采</v>
      </c>
    </row>
    <row r="5" spans="4:4">
      <c r="D5" s="4">
        <f>SUM(D2:D4)</f>
        <v>488.08</v>
      </c>
    </row>
    <row r="6" spans="4:4">
      <c r="D6" s="4" t="s">
        <v>44</v>
      </c>
    </row>
    <row r="8" spans="1:3">
      <c r="A8" s="4" t="s">
        <v>45</v>
      </c>
      <c r="B8" s="4">
        <v>300</v>
      </c>
      <c r="C8" s="4">
        <v>2344.35</v>
      </c>
    </row>
    <row r="9" spans="1:3">
      <c r="A9" s="4" t="s">
        <v>46</v>
      </c>
      <c r="B9" s="4">
        <v>188.08</v>
      </c>
      <c r="C9" s="4">
        <v>1469.76</v>
      </c>
    </row>
    <row r="10" spans="1:3">
      <c r="A10" s="4" t="s">
        <v>47</v>
      </c>
      <c r="B10" s="4">
        <f>SUM(B8:B9)</f>
        <v>488.08</v>
      </c>
      <c r="C10" s="4">
        <f>SUM(C8:C9)</f>
        <v>3814.11</v>
      </c>
    </row>
    <row r="11" spans="1:1">
      <c r="A11" s="4" t="s">
        <v>48</v>
      </c>
    </row>
  </sheetData>
  <autoFilter ref="A1:X3">
    <extLst/>
  </autoFilter>
  <conditionalFormatting sqref="A2:A8 A10:A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D13" sqref="D13"/>
    </sheetView>
  </sheetViews>
  <sheetFormatPr defaultColWidth="8.88888888888889" defaultRowHeight="13.2" outlineLevelRow="3"/>
  <cols>
    <col min="1" max="1" width="12.8888888888889" style="1"/>
    <col min="2" max="16383" width="8.88888888888889" style="1"/>
  </cols>
  <sheetData>
    <row r="1" s="1" customFormat="1" spans="1:22">
      <c r="A1" s="2" t="s">
        <v>49</v>
      </c>
      <c r="B1" s="2" t="s">
        <v>50</v>
      </c>
      <c r="C1" s="2" t="s">
        <v>51</v>
      </c>
      <c r="D1" s="2" t="s">
        <v>52</v>
      </c>
      <c r="E1" s="2" t="s">
        <v>13</v>
      </c>
      <c r="F1" s="2" t="s">
        <v>5</v>
      </c>
      <c r="G1" s="2" t="s">
        <v>6</v>
      </c>
      <c r="H1" s="2" t="s">
        <v>53</v>
      </c>
      <c r="I1" s="2" t="s">
        <v>54</v>
      </c>
      <c r="J1" s="2" t="s">
        <v>55</v>
      </c>
      <c r="K1" s="2" t="s">
        <v>56</v>
      </c>
      <c r="L1" s="2" t="s">
        <v>57</v>
      </c>
      <c r="M1" s="2" t="s">
        <v>58</v>
      </c>
      <c r="N1" s="2" t="s">
        <v>59</v>
      </c>
      <c r="O1" s="2" t="s">
        <v>60</v>
      </c>
      <c r="P1" s="2" t="s">
        <v>61</v>
      </c>
      <c r="Q1" s="2" t="s">
        <v>62</v>
      </c>
      <c r="R1" s="2" t="s">
        <v>63</v>
      </c>
      <c r="S1" s="2" t="s">
        <v>64</v>
      </c>
      <c r="T1" s="2" t="s">
        <v>65</v>
      </c>
      <c r="U1" s="2" t="s">
        <v>66</v>
      </c>
      <c r="V1" s="2" t="s">
        <v>67</v>
      </c>
    </row>
    <row r="2" s="1" customFormat="1" spans="1:22">
      <c r="A2" s="3">
        <v>999224839025953</v>
      </c>
      <c r="B2" s="1" t="s">
        <v>68</v>
      </c>
      <c r="C2" s="1" t="s">
        <v>69</v>
      </c>
      <c r="D2" s="1" t="s">
        <v>70</v>
      </c>
      <c r="E2" s="1" t="s">
        <v>71</v>
      </c>
      <c r="F2" s="1" t="s">
        <v>72</v>
      </c>
      <c r="G2" s="1" t="s">
        <v>73</v>
      </c>
      <c r="H2" s="1" t="s">
        <v>74</v>
      </c>
      <c r="I2" s="1" t="s">
        <v>75</v>
      </c>
      <c r="J2" s="1" t="s">
        <v>30</v>
      </c>
      <c r="K2" s="1" t="s">
        <v>76</v>
      </c>
      <c r="L2" s="1" t="s">
        <v>76</v>
      </c>
      <c r="M2" s="1" t="s">
        <v>77</v>
      </c>
      <c r="N2" s="1" t="s">
        <v>77</v>
      </c>
      <c r="O2" s="1" t="s">
        <v>78</v>
      </c>
      <c r="P2" s="1" t="s">
        <v>79</v>
      </c>
      <c r="Q2" s="1" t="s">
        <v>80</v>
      </c>
      <c r="R2" s="1" t="s">
        <v>81</v>
      </c>
      <c r="S2" s="1" t="s">
        <v>82</v>
      </c>
      <c r="T2" s="1" t="s">
        <v>83</v>
      </c>
      <c r="U2" s="1" t="s">
        <v>84</v>
      </c>
      <c r="V2" s="1" t="s">
        <v>85</v>
      </c>
    </row>
    <row r="3" s="1" customFormat="1" spans="1:22">
      <c r="A3" s="3">
        <v>999222530806717</v>
      </c>
      <c r="B3" s="1" t="s">
        <v>86</v>
      </c>
      <c r="C3" s="1" t="s">
        <v>87</v>
      </c>
      <c r="D3" s="1" t="s">
        <v>88</v>
      </c>
      <c r="E3" s="1" t="s">
        <v>89</v>
      </c>
      <c r="F3" s="1" t="s">
        <v>90</v>
      </c>
      <c r="G3" s="1" t="s">
        <v>73</v>
      </c>
      <c r="H3" s="1" t="s">
        <v>74</v>
      </c>
      <c r="I3" s="1" t="s">
        <v>91</v>
      </c>
      <c r="J3" s="1" t="s">
        <v>30</v>
      </c>
      <c r="K3" s="1" t="s">
        <v>92</v>
      </c>
      <c r="L3" s="1" t="s">
        <v>92</v>
      </c>
      <c r="M3" s="1" t="s">
        <v>77</v>
      </c>
      <c r="N3" s="1" t="s">
        <v>77</v>
      </c>
      <c r="O3" s="1" t="s">
        <v>78</v>
      </c>
      <c r="P3" s="1" t="s">
        <v>79</v>
      </c>
      <c r="Q3" s="1" t="s">
        <v>80</v>
      </c>
      <c r="R3" s="1" t="s">
        <v>93</v>
      </c>
      <c r="S3" s="1" t="s">
        <v>82</v>
      </c>
      <c r="T3" s="1" t="s">
        <v>83</v>
      </c>
      <c r="U3" s="1" t="s">
        <v>94</v>
      </c>
      <c r="V3" s="1" t="s">
        <v>95</v>
      </c>
    </row>
    <row r="4" ht="14.4"/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2023-07-18T01:28:28Z</dcterms:created>
  <dcterms:modified xsi:type="dcterms:W3CDTF">2023-07-18T01:37:09Z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AEBC4E06CB184698AFB8A6366FF05D95_12</vt:lpwstr>
  </property>
  <property fmtid="{D5CDD505-2E9C-101B-9397-08002B2CF9AE}" pid="3" name="KSOProductBuildVer">
    <vt:lpwstr>2052-11.1.0.14309</vt:lpwstr>
  </property>
</Properties>
</file>