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<sst xmlns="http://schemas.openxmlformats.org/spreadsheetml/2006/main" count="583" uniqueCount="220">
  <si>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</si>
  <si>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</si>
  <si>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</si>
  <si>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</si>
  <si>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</si>
  <si>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</si>
  <si>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</si>
  <si>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</si>
  <si>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</si>
  <si>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</si>
  <si>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</si>
  <si>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</si>
  <si>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</si>
  <si>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</si>
  <si>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</si>
  <si>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</si>
  <si>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</si>
  <si>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</si>
  <si>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</si>
  <si>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</si>
  <si>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</si>
  <si>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</si>
  <si>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</si>
  <si>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</si>
  <si>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</si>
  <si>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999223796545466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</si>
  <si>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</si>
  <si>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</si>
  <si>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</si>
  <si>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</si>
  <si>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</si>
  <si>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SHI/MEILI</t>
  </si>
  <si>
    <t>CA363230719CNY</t>
  </si>
  <si>
    <t>未提现</t>
  </si>
  <si>
    <t>携程开票</t>
  </si>
  <si>
    <t xml:space="preserve">3273964	</t>
  </si>
  <si>
    <t xml:space="preserve">	</t>
  </si>
  <si>
    <t xml:space="preserve">999223966621015	</t>
  </si>
  <si>
    <t>[香港]香港九龙酒店(The Kowloon Hotel)(9826444)</t>
  </si>
  <si>
    <t>高级房(至少提前5天预订)(至少连住2晚及以上)&lt;双人入住&gt;&lt;内宾&gt;&lt;无早&gt;</t>
  </si>
  <si>
    <t>YUAN/YUTING</t>
  </si>
  <si>
    <t xml:space="preserve">3315270	</t>
  </si>
  <si>
    <t xml:space="preserve">999223966650073	</t>
  </si>
  <si>
    <t>豪华房(至少提前5天预订)(至少连住2晚及以上)&lt;双人入住&gt;&lt;内宾&gt;&lt;无早&gt;</t>
  </si>
  <si>
    <t>DU/YANJUN,JIN/XIYUAN</t>
  </si>
  <si>
    <t xml:space="preserve">3315277	</t>
  </si>
  <si>
    <t xml:space="preserve">999224035611353	</t>
  </si>
  <si>
    <t>CHEN/XUEXIANG</t>
  </si>
  <si>
    <t xml:space="preserve">3336828	</t>
  </si>
  <si>
    <t xml:space="preserve">999224723495116	</t>
  </si>
  <si>
    <t>ZHANG/LIANG,GE/QI</t>
  </si>
  <si>
    <t xml:space="preserve">3492270	</t>
  </si>
  <si>
    <t xml:space="preserve">999224940596535	</t>
  </si>
  <si>
    <t>LYU/XING</t>
  </si>
  <si>
    <t xml:space="preserve">3547399	</t>
  </si>
  <si>
    <t xml:space="preserve">999224942733375	</t>
  </si>
  <si>
    <t>[香港]香港九龙海逸君绰酒店(Harbour Grand Kowloon)(17095949)</t>
  </si>
  <si>
    <t>高级客房(至少连住2晚及以上)&lt;特惠&gt;&lt;双人入住&gt;&lt;内宾&gt;&lt;无早&gt;</t>
  </si>
  <si>
    <t>CHEN/MINOU</t>
  </si>
  <si>
    <t xml:space="preserve">3547725	</t>
  </si>
  <si>
    <t xml:space="preserve">999224944397670	</t>
  </si>
  <si>
    <t>YE/ZIHAO</t>
  </si>
  <si>
    <t xml:space="preserve">3548425	</t>
  </si>
  <si>
    <t xml:space="preserve">999224960752618	</t>
  </si>
  <si>
    <t>LIU/CHANG</t>
  </si>
  <si>
    <t xml:space="preserve">3552007	</t>
  </si>
  <si>
    <t xml:space="preserve">999225021655404	</t>
  </si>
  <si>
    <t>[梅州]梅州白天鹅迎宾馆(100697959)</t>
  </si>
  <si>
    <t>商务江景双床房&lt;特惠促销&gt;&lt;双人入住&gt;&lt;双早&gt;&lt;日历房套餐高价值&gt;&lt;新酒店礼盒&gt;</t>
  </si>
  <si>
    <t>张戈</t>
  </si>
  <si>
    <t>取消</t>
  </si>
  <si>
    <t xml:space="preserve">999225042767066	</t>
  </si>
  <si>
    <t>商务江景大床房&lt;超值特惠&gt;&lt;双人入住&gt;&lt;日历房套餐高价值&gt;&lt;单早&gt;&lt;新酒店礼盒&gt;</t>
  </si>
  <si>
    <t>徐春印</t>
  </si>
  <si>
    <t xml:space="preserve">999225061975457	</t>
  </si>
  <si>
    <t>[梅州]梅州昌盛豪生大酒店(45834822)</t>
  </si>
  <si>
    <t>柚见汝——非遗大床房&lt;超值特惠&gt;&lt;双人入住&gt;&lt;双早&gt;</t>
  </si>
  <si>
    <t>李铿</t>
  </si>
  <si>
    <t xml:space="preserve">590791	</t>
  </si>
  <si>
    <t xml:space="preserve">999225075109700	</t>
  </si>
  <si>
    <t>商务江景大床房&lt;特惠促销&gt;&lt;双人入住&gt;&lt;双早&gt;&lt;日历房套餐高价值&gt;&lt;新酒店礼盒&gt;</t>
  </si>
  <si>
    <t>刘陆锋</t>
  </si>
  <si>
    <t xml:space="preserve">999225075546595	</t>
  </si>
  <si>
    <t>孙军</t>
  </si>
  <si>
    <t xml:space="preserve">999225083740898	</t>
  </si>
  <si>
    <t>陈昊</t>
  </si>
  <si>
    <t xml:space="preserve">999225090979134	</t>
  </si>
  <si>
    <t>林妙丹</t>
  </si>
  <si>
    <t xml:space="preserve">999225090983024	</t>
  </si>
  <si>
    <t>[梅州]梅州麓湖山酒店(67856423)</t>
  </si>
  <si>
    <t>标准双床房&lt;双人入住&gt;&lt;升级特惠&gt;&lt;双早&gt;</t>
  </si>
  <si>
    <t>李小明</t>
  </si>
  <si>
    <t xml:space="preserve">999225091056015	</t>
  </si>
  <si>
    <t>柚见好——非遗双床房&lt;超值特惠&gt;&lt;双人入住&gt;&lt;双早&gt;</t>
  </si>
  <si>
    <t>刘文俊</t>
  </si>
  <si>
    <t xml:space="preserve">590936	</t>
  </si>
  <si>
    <t xml:space="preserve">999225093256300	</t>
  </si>
  <si>
    <t>商务江景双床房&lt;超值特惠&gt;&lt;双人入住&gt;&lt;日历房套餐高价值&gt;&lt;单早&gt;&lt;新酒店礼盒&gt;</t>
  </si>
  <si>
    <t>张梅忠</t>
  </si>
  <si>
    <t xml:space="preserve">999225093289828	</t>
  </si>
  <si>
    <t>戴志军</t>
  </si>
  <si>
    <t xml:space="preserve">999225093361699	</t>
  </si>
  <si>
    <t>商务城景双床房&lt;特惠促销&gt;&lt;双人入住&gt;&lt;双早&gt;&lt;日历房套餐高价值&gt;&lt;新酒店礼盒&gt;</t>
  </si>
  <si>
    <t>王昌学</t>
  </si>
  <si>
    <t xml:space="preserve">999225093764691	</t>
  </si>
  <si>
    <t>周业雷</t>
  </si>
  <si>
    <t xml:space="preserve">999225094143109	</t>
  </si>
  <si>
    <t>王娜玲</t>
  </si>
  <si>
    <t xml:space="preserve">999225094443763	</t>
  </si>
  <si>
    <t>曾祥军</t>
  </si>
  <si>
    <t>，</t>
  </si>
  <si>
    <t>999225061975457</t>
  </si>
  <si>
    <t>202307011602480076</t>
  </si>
  <si>
    <t>999225075109700</t>
  </si>
  <si>
    <t>202307020853210076</t>
  </si>
  <si>
    <t>999225075546595</t>
  </si>
  <si>
    <t>202307020951150068</t>
  </si>
  <si>
    <t>999225083740898</t>
  </si>
  <si>
    <t>202307021800240021</t>
  </si>
  <si>
    <t>999225090979134</t>
  </si>
  <si>
    <t>202307030820340068</t>
  </si>
  <si>
    <t>999225090983024</t>
  </si>
  <si>
    <t>202307030823240071</t>
  </si>
  <si>
    <t>999225091056015</t>
  </si>
  <si>
    <t>202307030822570077</t>
  </si>
  <si>
    <t>999225093256300</t>
  </si>
  <si>
    <t>202307031256070077</t>
  </si>
  <si>
    <t>999225093289828</t>
  </si>
  <si>
    <t>202307031259230077</t>
  </si>
  <si>
    <t>999225093361699</t>
  </si>
  <si>
    <t>202307031311430077</t>
  </si>
  <si>
    <t>999225093764691</t>
  </si>
  <si>
    <t>202307031353280071</t>
  </si>
  <si>
    <t>999225094143109</t>
  </si>
  <si>
    <t>202307031437050068</t>
  </si>
  <si>
    <t>999225094443763</t>
  </si>
  <si>
    <t>202307031510580071</t>
  </si>
  <si>
    <t>A230719090537481</t>
  </si>
  <si>
    <t>房集：i230719090456 4205元</t>
  </si>
  <si>
    <t>CNY / HKD 当前参考汇率: 1.08595206</t>
  </si>
  <si>
    <t>总计： 28957 CNY/
31445.91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</si>
  <si>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</si>
  <si>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</si>
  <si>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</si>
  <si>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</si>
  <si>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</si>
  <si>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</si>
  <si>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</si>
  <si>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</si>
  <si>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</si>
  <si>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</si>
  <si>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</si>
  <si>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</si>
  <si>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</si>
  <si>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</si>
  <si>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</si>
  <si>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</si>
  <si>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</si>
  <si>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</si>
  <si>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</si>
  <si>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2023-06-26</t>
  </si>
  <si>
    <t>3552007</t>
  </si>
  <si>
    <t>香港九龙酒店</t>
  </si>
  <si>
    <t>LIU CHANG</t>
  </si>
  <si>
    <t>2023-07-02</t>
  </si>
  <si>
    <t>2023-07-04</t>
  </si>
  <si>
    <t>退房日周结</t>
  </si>
  <si>
    <t>1520.00</t>
  </si>
  <si>
    <t>RMB</t>
  </si>
  <si>
    <t>0</t>
  </si>
  <si>
    <t>0.00</t>
  </si>
  <si>
    <t>携程国内直连(DD)</t>
  </si>
  <si>
    <t>01.011249</t>
  </si>
  <si>
    <t>2023-06-27 12:32:09</t>
  </si>
  <si>
    <t>否</t>
  </si>
  <si>
    <t>汇智国际旅游发展有限公司</t>
  </si>
  <si>
    <t>直采</t>
  </si>
  <si>
    <t>中国</t>
  </si>
  <si>
    <t>2023-06-25</t>
  </si>
  <si>
    <t>3548425</t>
  </si>
  <si>
    <t>YE ZIHAO</t>
  </si>
  <si>
    <t>2023-06-30</t>
  </si>
  <si>
    <t>3494.00</t>
  </si>
  <si>
    <t>2023-06-25 14:32:42</t>
  </si>
  <si>
    <t>2023-06-24</t>
  </si>
  <si>
    <t>3547725</t>
  </si>
  <si>
    <t>香港九龙海逸君绰酒店</t>
  </si>
  <si>
    <t>CHEN MINOU</t>
  </si>
  <si>
    <t>2023-07-01</t>
  </si>
  <si>
    <t>3079.00</t>
  </si>
  <si>
    <t>2023-06-26 11:28:49</t>
  </si>
  <si>
    <t>3547399</t>
  </si>
  <si>
    <t>LYU XING</t>
  </si>
  <si>
    <t>2527.00</t>
  </si>
  <si>
    <t>2023-06-26 12:52:09</t>
  </si>
  <si>
    <t>2023-06-11</t>
  </si>
  <si>
    <t>3492270</t>
  </si>
  <si>
    <t>ZHANG LIANG,GE QI</t>
  </si>
  <si>
    <t>4970.00</t>
  </si>
  <si>
    <t>2023-06-12 11:09:43</t>
  </si>
  <si>
    <t>2023-05-07</t>
  </si>
  <si>
    <t>3336828</t>
  </si>
  <si>
    <t>CHEN XUEXIANG</t>
  </si>
  <si>
    <t>2548.00</t>
  </si>
  <si>
    <t>2023-05-08 15:53:25</t>
  </si>
  <si>
    <t>2023-05-02</t>
  </si>
  <si>
    <t>3315277</t>
  </si>
  <si>
    <t>DU YANJUN,JIN XIYUAN</t>
  </si>
  <si>
    <t>2748.00</t>
  </si>
  <si>
    <t>2023-05-02 21:26:35</t>
  </si>
  <si>
    <t>3315270</t>
  </si>
  <si>
    <t>YUAN YUTING</t>
  </si>
  <si>
    <t>2556.00</t>
  </si>
  <si>
    <t>2023-05-02 21:26:29</t>
  </si>
  <si>
    <t>2023-04-22</t>
  </si>
  <si>
    <t>3273964</t>
  </si>
  <si>
    <t>历山酒店</t>
  </si>
  <si>
    <t>SHI MEILI</t>
  </si>
  <si>
    <t>1310.00</t>
  </si>
  <si>
    <t>2023-04-29 07:46:43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</si>
</sst>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15</xdr:col>
      <xdr:colOff>342900</xdr:colOff>
      <xdr:row>68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1068050" cy="5276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45109</v>
      </c>
      <c r="G2" s="6">
        <v>45111</v>
      </c>
      <c r="H2" s="4">
        <v>1</v>
      </c>
      <c r="I2" s="4">
        <v>2</v>
      </c>
      <c r="J2" s="4">
        <v>2</v>
      </c>
      <c r="K2" s="4" t="s">
        <v>30</v>
      </c>
      <c r="L2" s="4">
        <v>1310</v>
      </c>
      <c r="M2" s="4">
        <v>1310</v>
      </c>
      <c r="N2" s="4" t="s">
        <v>31</v>
      </c>
      <c r="O2" s="4" t="s">
        <v>32</v>
      </c>
      <c r="P2" s="4" t="s">
        <v>33</v>
      </c>
      <c r="Q2" s="4">
        <v>0</v>
      </c>
      <c r="R2" s="8">
        <v>45038</v>
      </c>
      <c r="S2" s="6">
        <v>45126</v>
      </c>
      <c r="T2" s="4" t="s">
        <v>34</v>
      </c>
      <c r="U2" s="4">
        <v>1310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45108</v>
      </c>
      <c r="G3" s="6">
        <v>45111</v>
      </c>
      <c r="H3" s="4">
        <v>1</v>
      </c>
      <c r="I3" s="4">
        <v>3</v>
      </c>
      <c r="J3" s="4">
        <v>3</v>
      </c>
      <c r="K3" s="4" t="s">
        <v>30</v>
      </c>
      <c r="L3" s="4">
        <v>2556</v>
      </c>
      <c r="M3" s="4">
        <v>2556</v>
      </c>
      <c r="N3" s="4" t="s">
        <v>40</v>
      </c>
      <c r="O3" s="4" t="s">
        <v>32</v>
      </c>
      <c r="P3" s="4" t="s">
        <v>33</v>
      </c>
      <c r="Q3" s="4">
        <v>0</v>
      </c>
      <c r="R3" s="8">
        <v>45048</v>
      </c>
      <c r="S3" s="6">
        <v>45126</v>
      </c>
      <c r="T3" s="4" t="s">
        <v>34</v>
      </c>
      <c r="U3" s="4">
        <v>2556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45108</v>
      </c>
      <c r="G4" s="6">
        <v>45111</v>
      </c>
      <c r="H4" s="4">
        <v>1</v>
      </c>
      <c r="I4" s="4">
        <v>3</v>
      </c>
      <c r="J4" s="4">
        <v>3</v>
      </c>
      <c r="K4" s="4" t="s">
        <v>30</v>
      </c>
      <c r="L4" s="4">
        <v>2748</v>
      </c>
      <c r="M4" s="4">
        <v>2748</v>
      </c>
      <c r="N4" s="4" t="s">
        <v>44</v>
      </c>
      <c r="O4" s="4" t="s">
        <v>32</v>
      </c>
      <c r="P4" s="4" t="s">
        <v>33</v>
      </c>
      <c r="Q4" s="4">
        <v>0</v>
      </c>
      <c r="R4" s="8">
        <v>45048</v>
      </c>
      <c r="S4" s="6">
        <v>45126</v>
      </c>
      <c r="T4" s="4" t="s">
        <v>34</v>
      </c>
      <c r="U4" s="4">
        <v>2748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43</v>
      </c>
      <c r="F5" s="6">
        <v>45108</v>
      </c>
      <c r="G5" s="6">
        <v>45111</v>
      </c>
      <c r="H5" s="4">
        <v>1</v>
      </c>
      <c r="I5" s="4">
        <v>3</v>
      </c>
      <c r="J5" s="4">
        <v>3</v>
      </c>
      <c r="K5" s="4" t="s">
        <v>30</v>
      </c>
      <c r="L5" s="4">
        <v>2548</v>
      </c>
      <c r="M5" s="4">
        <v>2548</v>
      </c>
      <c r="N5" s="4" t="s">
        <v>47</v>
      </c>
      <c r="O5" s="4" t="s">
        <v>32</v>
      </c>
      <c r="P5" s="4" t="s">
        <v>33</v>
      </c>
      <c r="Q5" s="4">
        <v>0</v>
      </c>
      <c r="R5" s="8">
        <v>45053</v>
      </c>
      <c r="S5" s="6">
        <v>45126</v>
      </c>
      <c r="T5" s="4" t="s">
        <v>34</v>
      </c>
      <c r="U5" s="4">
        <v>2548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38</v>
      </c>
      <c r="E6" s="4" t="s">
        <v>39</v>
      </c>
      <c r="F6" s="6">
        <v>45108</v>
      </c>
      <c r="G6" s="6">
        <v>45111</v>
      </c>
      <c r="H6" s="4">
        <v>2</v>
      </c>
      <c r="I6" s="4">
        <v>3</v>
      </c>
      <c r="J6" s="4">
        <v>6</v>
      </c>
      <c r="K6" s="4" t="s">
        <v>30</v>
      </c>
      <c r="L6" s="4">
        <v>4970</v>
      </c>
      <c r="M6" s="4">
        <v>4970</v>
      </c>
      <c r="N6" s="4" t="s">
        <v>50</v>
      </c>
      <c r="O6" s="4" t="s">
        <v>32</v>
      </c>
      <c r="P6" s="4" t="s">
        <v>33</v>
      </c>
      <c r="Q6" s="4">
        <v>0</v>
      </c>
      <c r="R6" s="8">
        <v>45088.0000115741</v>
      </c>
      <c r="S6" s="6">
        <v>45126</v>
      </c>
      <c r="T6" s="4" t="s">
        <v>34</v>
      </c>
      <c r="U6" s="4">
        <v>4970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45108</v>
      </c>
      <c r="G7" s="6">
        <v>45111</v>
      </c>
      <c r="H7" s="4">
        <v>1</v>
      </c>
      <c r="I7" s="4">
        <v>3</v>
      </c>
      <c r="J7" s="4">
        <v>3</v>
      </c>
      <c r="K7" s="4" t="s">
        <v>30</v>
      </c>
      <c r="L7" s="4">
        <v>2527</v>
      </c>
      <c r="M7" s="4">
        <v>2527</v>
      </c>
      <c r="N7" s="4" t="s">
        <v>53</v>
      </c>
      <c r="O7" s="4" t="s">
        <v>32</v>
      </c>
      <c r="P7" s="4" t="s">
        <v>33</v>
      </c>
      <c r="Q7" s="4">
        <v>0</v>
      </c>
      <c r="R7" s="8">
        <v>45101</v>
      </c>
      <c r="S7" s="6">
        <v>45126</v>
      </c>
      <c r="T7" s="4" t="s">
        <v>34</v>
      </c>
      <c r="U7" s="4">
        <v>2527</v>
      </c>
      <c r="V7" s="4">
        <v>0</v>
      </c>
      <c r="W7" s="4">
        <v>0</v>
      </c>
      <c r="X7" s="4" t="s">
        <v>54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45108</v>
      </c>
      <c r="G8" s="6">
        <v>45111</v>
      </c>
      <c r="H8" s="4">
        <v>1</v>
      </c>
      <c r="I8" s="4">
        <v>3</v>
      </c>
      <c r="J8" s="4">
        <v>3</v>
      </c>
      <c r="K8" s="4" t="s">
        <v>30</v>
      </c>
      <c r="L8" s="4">
        <v>3079</v>
      </c>
      <c r="M8" s="4">
        <v>3079</v>
      </c>
      <c r="N8" s="4" t="s">
        <v>58</v>
      </c>
      <c r="O8" s="4" t="s">
        <v>32</v>
      </c>
      <c r="P8" s="4" t="s">
        <v>33</v>
      </c>
      <c r="Q8" s="4">
        <v>0</v>
      </c>
      <c r="R8" s="8">
        <v>45101.0000115741</v>
      </c>
      <c r="S8" s="6">
        <v>45126</v>
      </c>
      <c r="T8" s="4" t="s">
        <v>34</v>
      </c>
      <c r="U8" s="4">
        <v>3079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45107</v>
      </c>
      <c r="G9" s="6">
        <v>45111</v>
      </c>
      <c r="H9" s="4">
        <v>1</v>
      </c>
      <c r="I9" s="4">
        <v>4</v>
      </c>
      <c r="J9" s="4">
        <v>4</v>
      </c>
      <c r="K9" s="4" t="s">
        <v>30</v>
      </c>
      <c r="L9" s="4">
        <v>3494</v>
      </c>
      <c r="M9" s="4">
        <v>3494</v>
      </c>
      <c r="N9" s="4" t="s">
        <v>61</v>
      </c>
      <c r="O9" s="4" t="s">
        <v>32</v>
      </c>
      <c r="P9" s="4" t="s">
        <v>33</v>
      </c>
      <c r="Q9" s="4">
        <v>0</v>
      </c>
      <c r="R9" s="8">
        <v>45102</v>
      </c>
      <c r="S9" s="6">
        <v>45126</v>
      </c>
      <c r="T9" s="4" t="s">
        <v>34</v>
      </c>
      <c r="U9" s="4">
        <v>3494</v>
      </c>
      <c r="V9" s="4">
        <v>0</v>
      </c>
      <c r="W9" s="4">
        <v>0</v>
      </c>
      <c r="X9" s="4" t="s">
        <v>62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38</v>
      </c>
      <c r="E10" s="4" t="s">
        <v>43</v>
      </c>
      <c r="F10" s="6">
        <v>45109</v>
      </c>
      <c r="G10" s="6">
        <v>45111</v>
      </c>
      <c r="H10" s="4">
        <v>1</v>
      </c>
      <c r="I10" s="4">
        <v>2</v>
      </c>
      <c r="J10" s="4">
        <v>2</v>
      </c>
      <c r="K10" s="4" t="s">
        <v>30</v>
      </c>
      <c r="L10" s="4">
        <v>1520</v>
      </c>
      <c r="M10" s="4">
        <v>1520</v>
      </c>
      <c r="N10" s="4" t="s">
        <v>64</v>
      </c>
      <c r="O10" s="4" t="s">
        <v>32</v>
      </c>
      <c r="P10" s="4" t="s">
        <v>33</v>
      </c>
      <c r="Q10" s="4">
        <v>0</v>
      </c>
      <c r="R10" s="8">
        <v>45103.0000115741</v>
      </c>
      <c r="S10" s="6">
        <v>45126</v>
      </c>
      <c r="T10" s="4" t="s">
        <v>34</v>
      </c>
      <c r="U10" s="4">
        <v>1520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45110</v>
      </c>
      <c r="G11" s="6">
        <v>45111</v>
      </c>
      <c r="H11" s="4">
        <v>1</v>
      </c>
      <c r="I11" s="4">
        <v>1</v>
      </c>
      <c r="J11" s="4">
        <v>1</v>
      </c>
      <c r="K11" s="4" t="s">
        <v>30</v>
      </c>
      <c r="L11" s="4">
        <v>305.2</v>
      </c>
      <c r="M11" s="4">
        <v>305.2</v>
      </c>
      <c r="N11" s="4" t="s">
        <v>69</v>
      </c>
      <c r="O11" s="4" t="s">
        <v>32</v>
      </c>
      <c r="P11" s="4" t="s">
        <v>33</v>
      </c>
      <c r="Q11" s="4">
        <v>0</v>
      </c>
      <c r="R11" s="8">
        <v>45106.0000115741</v>
      </c>
      <c r="S11" s="6">
        <v>45126</v>
      </c>
      <c r="T11" s="4" t="s">
        <v>34</v>
      </c>
      <c r="U11" s="4">
        <v>305.2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66</v>
      </c>
      <c r="B12" s="4" t="s">
        <v>26</v>
      </c>
      <c r="C12" s="4" t="s">
        <v>70</v>
      </c>
      <c r="D12" s="4" t="s">
        <v>67</v>
      </c>
      <c r="E12" s="4" t="s">
        <v>68</v>
      </c>
      <c r="F12" s="6">
        <v>45110</v>
      </c>
      <c r="G12" s="6">
        <v>45111</v>
      </c>
      <c r="H12" s="4">
        <v>1</v>
      </c>
      <c r="I12" s="4">
        <v>1</v>
      </c>
      <c r="J12" s="4">
        <v>1</v>
      </c>
      <c r="K12" s="4" t="s">
        <v>30</v>
      </c>
      <c r="L12" s="4">
        <v>-305.2</v>
      </c>
      <c r="M12" s="4">
        <v>-305.2</v>
      </c>
      <c r="N12" s="4" t="s">
        <v>69</v>
      </c>
      <c r="O12" s="4" t="s">
        <v>32</v>
      </c>
      <c r="P12" s="4" t="s">
        <v>33</v>
      </c>
      <c r="Q12" s="4">
        <v>0</v>
      </c>
      <c r="R12" s="8">
        <v>45106.0000115741</v>
      </c>
      <c r="S12" s="6">
        <v>45126</v>
      </c>
      <c r="T12" s="4" t="s">
        <v>34</v>
      </c>
      <c r="U12" s="4">
        <v>-305.2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67</v>
      </c>
      <c r="E13" s="4" t="s">
        <v>72</v>
      </c>
      <c r="F13" s="6">
        <v>45109</v>
      </c>
      <c r="G13" s="6">
        <v>45111</v>
      </c>
      <c r="H13" s="4">
        <v>1</v>
      </c>
      <c r="I13" s="4">
        <v>2</v>
      </c>
      <c r="J13" s="4">
        <v>2</v>
      </c>
      <c r="K13" s="4" t="s">
        <v>30</v>
      </c>
      <c r="L13" s="4">
        <v>588</v>
      </c>
      <c r="M13" s="4">
        <v>588</v>
      </c>
      <c r="N13" s="4" t="s">
        <v>73</v>
      </c>
      <c r="O13" s="4" t="s">
        <v>32</v>
      </c>
      <c r="P13" s="4" t="s">
        <v>33</v>
      </c>
      <c r="Q13" s="4">
        <v>0</v>
      </c>
      <c r="R13" s="8">
        <v>45107.0000115741</v>
      </c>
      <c r="S13" s="6">
        <v>45126</v>
      </c>
      <c r="T13" s="4" t="s">
        <v>34</v>
      </c>
      <c r="U13" s="4">
        <v>588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71</v>
      </c>
      <c r="B14" s="4" t="s">
        <v>26</v>
      </c>
      <c r="C14" s="4" t="s">
        <v>70</v>
      </c>
      <c r="D14" s="4" t="s">
        <v>67</v>
      </c>
      <c r="E14" s="4" t="s">
        <v>72</v>
      </c>
      <c r="F14" s="6">
        <v>45109</v>
      </c>
      <c r="G14" s="6">
        <v>45111</v>
      </c>
      <c r="H14" s="4">
        <v>1</v>
      </c>
      <c r="I14" s="4">
        <v>2</v>
      </c>
      <c r="J14" s="4">
        <v>2</v>
      </c>
      <c r="K14" s="4" t="s">
        <v>30</v>
      </c>
      <c r="L14" s="4">
        <v>-588</v>
      </c>
      <c r="M14" s="4">
        <v>-588</v>
      </c>
      <c r="N14" s="4" t="s">
        <v>73</v>
      </c>
      <c r="O14" s="4" t="s">
        <v>32</v>
      </c>
      <c r="P14" s="4" t="s">
        <v>33</v>
      </c>
      <c r="Q14" s="4">
        <v>0</v>
      </c>
      <c r="R14" s="8">
        <v>45107.0000115741</v>
      </c>
      <c r="S14" s="6">
        <v>45126</v>
      </c>
      <c r="T14" s="4" t="s">
        <v>34</v>
      </c>
      <c r="U14" s="4">
        <v>-588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75</v>
      </c>
      <c r="E15" s="4" t="s">
        <v>76</v>
      </c>
      <c r="F15" s="6">
        <v>45110</v>
      </c>
      <c r="G15" s="6">
        <v>45111</v>
      </c>
      <c r="H15" s="4">
        <v>1</v>
      </c>
      <c r="I15" s="4">
        <v>1</v>
      </c>
      <c r="J15" s="4">
        <v>1</v>
      </c>
      <c r="K15" s="4" t="s">
        <v>30</v>
      </c>
      <c r="L15" s="4">
        <v>431.2</v>
      </c>
      <c r="M15" s="4">
        <v>431.2</v>
      </c>
      <c r="N15" s="4" t="s">
        <v>77</v>
      </c>
      <c r="O15" s="4" t="s">
        <v>32</v>
      </c>
      <c r="P15" s="4" t="s">
        <v>33</v>
      </c>
      <c r="Q15" s="4">
        <v>0</v>
      </c>
      <c r="R15" s="8">
        <v>45108</v>
      </c>
      <c r="S15" s="6">
        <v>45126</v>
      </c>
      <c r="T15" s="4" t="s">
        <v>34</v>
      </c>
      <c r="U15" s="4">
        <v>431.2</v>
      </c>
      <c r="V15" s="4">
        <v>0</v>
      </c>
      <c r="W15" s="4">
        <v>0</v>
      </c>
      <c r="X15" s="4" t="s">
        <v>36</v>
      </c>
      <c r="Y15" s="4" t="s">
        <v>78</v>
      </c>
    </row>
    <row r="16" s="4" customFormat="1" spans="1:25">
      <c r="A16" s="4" t="s">
        <v>79</v>
      </c>
      <c r="B16" s="4" t="s">
        <v>26</v>
      </c>
      <c r="C16" s="4" t="s">
        <v>27</v>
      </c>
      <c r="D16" s="4" t="s">
        <v>67</v>
      </c>
      <c r="E16" s="4" t="s">
        <v>80</v>
      </c>
      <c r="F16" s="6">
        <v>45110</v>
      </c>
      <c r="G16" s="6">
        <v>45111</v>
      </c>
      <c r="H16" s="4">
        <v>1</v>
      </c>
      <c r="I16" s="4">
        <v>1</v>
      </c>
      <c r="J16" s="4">
        <v>1</v>
      </c>
      <c r="K16" s="4" t="s">
        <v>30</v>
      </c>
      <c r="L16" s="4">
        <v>305.2</v>
      </c>
      <c r="M16" s="4">
        <v>305.2</v>
      </c>
      <c r="N16" s="4" t="s">
        <v>81</v>
      </c>
      <c r="O16" s="4" t="s">
        <v>32</v>
      </c>
      <c r="P16" s="4" t="s">
        <v>33</v>
      </c>
      <c r="Q16" s="4">
        <v>0</v>
      </c>
      <c r="R16" s="8">
        <v>45109</v>
      </c>
      <c r="S16" s="6">
        <v>45126</v>
      </c>
      <c r="T16" s="4" t="s">
        <v>34</v>
      </c>
      <c r="U16" s="4">
        <v>305.2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82</v>
      </c>
      <c r="B17" s="4" t="s">
        <v>26</v>
      </c>
      <c r="C17" s="4" t="s">
        <v>27</v>
      </c>
      <c r="D17" s="4" t="s">
        <v>75</v>
      </c>
      <c r="E17" s="4" t="s">
        <v>76</v>
      </c>
      <c r="F17" s="6">
        <v>45110</v>
      </c>
      <c r="G17" s="6">
        <v>45111</v>
      </c>
      <c r="H17" s="4">
        <v>1</v>
      </c>
      <c r="I17" s="4">
        <v>1</v>
      </c>
      <c r="J17" s="4">
        <v>1</v>
      </c>
      <c r="K17" s="4" t="s">
        <v>30</v>
      </c>
      <c r="L17" s="4">
        <v>431.2</v>
      </c>
      <c r="M17" s="4">
        <v>431.2</v>
      </c>
      <c r="N17" s="4" t="s">
        <v>83</v>
      </c>
      <c r="O17" s="4" t="s">
        <v>32</v>
      </c>
      <c r="P17" s="4" t="s">
        <v>33</v>
      </c>
      <c r="Q17" s="4">
        <v>0</v>
      </c>
      <c r="R17" s="8">
        <v>45109.0000115741</v>
      </c>
      <c r="S17" s="6">
        <v>45126</v>
      </c>
      <c r="T17" s="4" t="s">
        <v>34</v>
      </c>
      <c r="U17" s="4">
        <v>431.2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84</v>
      </c>
      <c r="B18" s="4" t="s">
        <v>26</v>
      </c>
      <c r="C18" s="4" t="s">
        <v>27</v>
      </c>
      <c r="D18" s="4" t="s">
        <v>67</v>
      </c>
      <c r="E18" s="4" t="s">
        <v>80</v>
      </c>
      <c r="F18" s="6">
        <v>45110</v>
      </c>
      <c r="G18" s="6">
        <v>45111</v>
      </c>
      <c r="H18" s="4">
        <v>1</v>
      </c>
      <c r="I18" s="4">
        <v>1</v>
      </c>
      <c r="J18" s="4">
        <v>1</v>
      </c>
      <c r="K18" s="4" t="s">
        <v>30</v>
      </c>
      <c r="L18" s="4">
        <v>305.2</v>
      </c>
      <c r="M18" s="4">
        <v>305.2</v>
      </c>
      <c r="N18" s="4" t="s">
        <v>85</v>
      </c>
      <c r="O18" s="4" t="s">
        <v>32</v>
      </c>
      <c r="P18" s="4" t="s">
        <v>33</v>
      </c>
      <c r="Q18" s="4">
        <v>0</v>
      </c>
      <c r="R18" s="8">
        <v>45109.0000115741</v>
      </c>
      <c r="S18" s="6">
        <v>45126</v>
      </c>
      <c r="T18" s="4" t="s">
        <v>34</v>
      </c>
      <c r="U18" s="4">
        <v>305.2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86</v>
      </c>
      <c r="B19" s="4" t="s">
        <v>26</v>
      </c>
      <c r="C19" s="4" t="s">
        <v>27</v>
      </c>
      <c r="D19" s="4" t="s">
        <v>67</v>
      </c>
      <c r="E19" s="4" t="s">
        <v>72</v>
      </c>
      <c r="F19" s="6">
        <v>45110</v>
      </c>
      <c r="G19" s="6">
        <v>45111</v>
      </c>
      <c r="H19" s="4">
        <v>1</v>
      </c>
      <c r="I19" s="4">
        <v>1</v>
      </c>
      <c r="J19" s="4">
        <v>1</v>
      </c>
      <c r="K19" s="4" t="s">
        <v>30</v>
      </c>
      <c r="L19" s="4">
        <v>294</v>
      </c>
      <c r="M19" s="4">
        <v>294</v>
      </c>
      <c r="N19" s="4" t="s">
        <v>87</v>
      </c>
      <c r="O19" s="4" t="s">
        <v>32</v>
      </c>
      <c r="P19" s="4" t="s">
        <v>33</v>
      </c>
      <c r="Q19" s="4">
        <v>0</v>
      </c>
      <c r="R19" s="8">
        <v>45110</v>
      </c>
      <c r="S19" s="6">
        <v>45126</v>
      </c>
      <c r="T19" s="4" t="s">
        <v>34</v>
      </c>
      <c r="U19" s="4">
        <v>294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88</v>
      </c>
      <c r="B20" s="4" t="s">
        <v>26</v>
      </c>
      <c r="C20" s="4" t="s">
        <v>27</v>
      </c>
      <c r="D20" s="4" t="s">
        <v>89</v>
      </c>
      <c r="E20" s="4" t="s">
        <v>90</v>
      </c>
      <c r="F20" s="6">
        <v>45110</v>
      </c>
      <c r="G20" s="6">
        <v>45111</v>
      </c>
      <c r="H20" s="4">
        <v>1</v>
      </c>
      <c r="I20" s="4">
        <v>1</v>
      </c>
      <c r="J20" s="4">
        <v>1</v>
      </c>
      <c r="K20" s="4" t="s">
        <v>30</v>
      </c>
      <c r="L20" s="4">
        <v>252</v>
      </c>
      <c r="M20" s="4">
        <v>252</v>
      </c>
      <c r="N20" s="4" t="s">
        <v>91</v>
      </c>
      <c r="O20" s="4" t="s">
        <v>32</v>
      </c>
      <c r="P20" s="4" t="s">
        <v>33</v>
      </c>
      <c r="Q20" s="4">
        <v>0</v>
      </c>
      <c r="R20" s="8">
        <v>45110</v>
      </c>
      <c r="S20" s="6">
        <v>45126</v>
      </c>
      <c r="T20" s="4" t="s">
        <v>34</v>
      </c>
      <c r="U20" s="4">
        <v>252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92</v>
      </c>
      <c r="B21" s="4" t="s">
        <v>26</v>
      </c>
      <c r="C21" s="4" t="s">
        <v>27</v>
      </c>
      <c r="D21" s="4" t="s">
        <v>75</v>
      </c>
      <c r="E21" s="4" t="s">
        <v>93</v>
      </c>
      <c r="F21" s="6">
        <v>45110</v>
      </c>
      <c r="G21" s="6">
        <v>45111</v>
      </c>
      <c r="H21" s="4">
        <v>1</v>
      </c>
      <c r="I21" s="4">
        <v>1</v>
      </c>
      <c r="J21" s="4">
        <v>1</v>
      </c>
      <c r="K21" s="4" t="s">
        <v>30</v>
      </c>
      <c r="L21" s="4">
        <v>431.2</v>
      </c>
      <c r="M21" s="4">
        <v>431.2</v>
      </c>
      <c r="N21" s="4" t="s">
        <v>94</v>
      </c>
      <c r="O21" s="4" t="s">
        <v>32</v>
      </c>
      <c r="P21" s="4" t="s">
        <v>33</v>
      </c>
      <c r="Q21" s="4">
        <v>0</v>
      </c>
      <c r="R21" s="8">
        <v>45110.0000115741</v>
      </c>
      <c r="S21" s="6">
        <v>45126</v>
      </c>
      <c r="T21" s="4" t="s">
        <v>34</v>
      </c>
      <c r="U21" s="4">
        <v>431.2</v>
      </c>
      <c r="V21" s="4">
        <v>0</v>
      </c>
      <c r="W21" s="4">
        <v>0</v>
      </c>
      <c r="X21" s="4" t="s">
        <v>36</v>
      </c>
      <c r="Y21" s="4" t="s">
        <v>95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67</v>
      </c>
      <c r="E22" s="4" t="s">
        <v>97</v>
      </c>
      <c r="F22" s="6">
        <v>45110</v>
      </c>
      <c r="G22" s="6">
        <v>45111</v>
      </c>
      <c r="H22" s="4">
        <v>1</v>
      </c>
      <c r="I22" s="4">
        <v>1</v>
      </c>
      <c r="J22" s="4">
        <v>1</v>
      </c>
      <c r="K22" s="4" t="s">
        <v>30</v>
      </c>
      <c r="L22" s="4">
        <v>294</v>
      </c>
      <c r="M22" s="4">
        <v>294</v>
      </c>
      <c r="N22" s="4" t="s">
        <v>98</v>
      </c>
      <c r="O22" s="4" t="s">
        <v>32</v>
      </c>
      <c r="P22" s="4" t="s">
        <v>33</v>
      </c>
      <c r="Q22" s="4">
        <v>0</v>
      </c>
      <c r="R22" s="8">
        <v>45110</v>
      </c>
      <c r="S22" s="6">
        <v>45126</v>
      </c>
      <c r="T22" s="4" t="s">
        <v>34</v>
      </c>
      <c r="U22" s="4">
        <v>294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99</v>
      </c>
      <c r="B23" s="4" t="s">
        <v>26</v>
      </c>
      <c r="C23" s="4" t="s">
        <v>27</v>
      </c>
      <c r="D23" s="4" t="s">
        <v>67</v>
      </c>
      <c r="E23" s="4" t="s">
        <v>72</v>
      </c>
      <c r="F23" s="6">
        <v>45110</v>
      </c>
      <c r="G23" s="6">
        <v>45111</v>
      </c>
      <c r="H23" s="4">
        <v>1</v>
      </c>
      <c r="I23" s="4">
        <v>1</v>
      </c>
      <c r="J23" s="4">
        <v>1</v>
      </c>
      <c r="K23" s="4" t="s">
        <v>30</v>
      </c>
      <c r="L23" s="4">
        <v>294</v>
      </c>
      <c r="M23" s="4">
        <v>294</v>
      </c>
      <c r="N23" s="4" t="s">
        <v>100</v>
      </c>
      <c r="O23" s="4" t="s">
        <v>32</v>
      </c>
      <c r="P23" s="4" t="s">
        <v>33</v>
      </c>
      <c r="Q23" s="4">
        <v>0</v>
      </c>
      <c r="R23" s="8">
        <v>45110</v>
      </c>
      <c r="S23" s="6">
        <v>45126</v>
      </c>
      <c r="T23" s="4" t="s">
        <v>34</v>
      </c>
      <c r="U23" s="4">
        <v>294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101</v>
      </c>
      <c r="B24" s="4" t="s">
        <v>26</v>
      </c>
      <c r="C24" s="4" t="s">
        <v>27</v>
      </c>
      <c r="D24" s="4" t="s">
        <v>67</v>
      </c>
      <c r="E24" s="4" t="s">
        <v>102</v>
      </c>
      <c r="F24" s="6">
        <v>45110</v>
      </c>
      <c r="G24" s="6">
        <v>45111</v>
      </c>
      <c r="H24" s="4">
        <v>1</v>
      </c>
      <c r="I24" s="4">
        <v>1</v>
      </c>
      <c r="J24" s="4">
        <v>1</v>
      </c>
      <c r="K24" s="4" t="s">
        <v>30</v>
      </c>
      <c r="L24" s="4">
        <v>294</v>
      </c>
      <c r="M24" s="4">
        <v>294</v>
      </c>
      <c r="N24" s="4" t="s">
        <v>103</v>
      </c>
      <c r="O24" s="4" t="s">
        <v>32</v>
      </c>
      <c r="P24" s="4" t="s">
        <v>33</v>
      </c>
      <c r="Q24" s="4">
        <v>0</v>
      </c>
      <c r="R24" s="8">
        <v>45110</v>
      </c>
      <c r="S24" s="6">
        <v>45126</v>
      </c>
      <c r="T24" s="4" t="s">
        <v>34</v>
      </c>
      <c r="U24" s="4">
        <v>294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104</v>
      </c>
      <c r="B25" s="4" t="s">
        <v>26</v>
      </c>
      <c r="C25" s="4" t="s">
        <v>27</v>
      </c>
      <c r="D25" s="4" t="s">
        <v>67</v>
      </c>
      <c r="E25" s="4" t="s">
        <v>72</v>
      </c>
      <c r="F25" s="6">
        <v>45110</v>
      </c>
      <c r="G25" s="6">
        <v>45111</v>
      </c>
      <c r="H25" s="4">
        <v>1</v>
      </c>
      <c r="I25" s="4">
        <v>1</v>
      </c>
      <c r="J25" s="4">
        <v>1</v>
      </c>
      <c r="K25" s="4" t="s">
        <v>30</v>
      </c>
      <c r="L25" s="4">
        <v>294</v>
      </c>
      <c r="M25" s="4">
        <v>294</v>
      </c>
      <c r="N25" s="4" t="s">
        <v>105</v>
      </c>
      <c r="O25" s="4" t="s">
        <v>32</v>
      </c>
      <c r="P25" s="4" t="s">
        <v>33</v>
      </c>
      <c r="Q25" s="4">
        <v>0</v>
      </c>
      <c r="R25" s="8">
        <v>45110.0000115741</v>
      </c>
      <c r="S25" s="6">
        <v>45126</v>
      </c>
      <c r="T25" s="4" t="s">
        <v>34</v>
      </c>
      <c r="U25" s="4">
        <v>294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106</v>
      </c>
      <c r="B26" s="4" t="s">
        <v>26</v>
      </c>
      <c r="C26" s="4" t="s">
        <v>27</v>
      </c>
      <c r="D26" s="4" t="s">
        <v>89</v>
      </c>
      <c r="E26" s="4" t="s">
        <v>90</v>
      </c>
      <c r="F26" s="6">
        <v>45110</v>
      </c>
      <c r="G26" s="6">
        <v>45111</v>
      </c>
      <c r="H26" s="4">
        <v>1</v>
      </c>
      <c r="I26" s="4">
        <v>1</v>
      </c>
      <c r="J26" s="4">
        <v>1</v>
      </c>
      <c r="K26" s="4" t="s">
        <v>30</v>
      </c>
      <c r="L26" s="4">
        <v>252</v>
      </c>
      <c r="M26" s="4">
        <v>252</v>
      </c>
      <c r="N26" s="4" t="s">
        <v>107</v>
      </c>
      <c r="O26" s="4" t="s">
        <v>32</v>
      </c>
      <c r="P26" s="4" t="s">
        <v>33</v>
      </c>
      <c r="Q26" s="4">
        <v>0</v>
      </c>
      <c r="R26" s="8">
        <v>45110.0000115741</v>
      </c>
      <c r="S26" s="6">
        <v>45126</v>
      </c>
      <c r="T26" s="4" t="s">
        <v>34</v>
      </c>
      <c r="U26" s="4">
        <v>252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108</v>
      </c>
      <c r="B27" s="4" t="s">
        <v>26</v>
      </c>
      <c r="C27" s="4" t="s">
        <v>27</v>
      </c>
      <c r="D27" s="4" t="s">
        <v>67</v>
      </c>
      <c r="E27" s="4" t="s">
        <v>80</v>
      </c>
      <c r="F27" s="6">
        <v>45110</v>
      </c>
      <c r="G27" s="6">
        <v>45111</v>
      </c>
      <c r="H27" s="4">
        <v>1</v>
      </c>
      <c r="I27" s="4">
        <v>1</v>
      </c>
      <c r="J27" s="4">
        <v>1</v>
      </c>
      <c r="K27" s="4" t="s">
        <v>30</v>
      </c>
      <c r="L27" s="4">
        <v>327</v>
      </c>
      <c r="M27" s="4">
        <v>327</v>
      </c>
      <c r="N27" s="4" t="s">
        <v>109</v>
      </c>
      <c r="O27" s="4" t="s">
        <v>32</v>
      </c>
      <c r="P27" s="4" t="s">
        <v>33</v>
      </c>
      <c r="Q27" s="4">
        <v>0</v>
      </c>
      <c r="R27" s="8">
        <v>45110.0000115741</v>
      </c>
      <c r="S27" s="6">
        <v>45126</v>
      </c>
      <c r="T27" s="4" t="s">
        <v>34</v>
      </c>
      <c r="U27" s="4">
        <v>327</v>
      </c>
      <c r="V27" s="4">
        <v>0</v>
      </c>
      <c r="W27" s="4">
        <v>0</v>
      </c>
      <c r="X27" s="4" t="s">
        <v>36</v>
      </c>
      <c r="Y2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5"/>
  <sheetViews>
    <sheetView tabSelected="1" workbookViewId="0">
      <selection activeCell="A32" sqref="A32:D35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110</v>
      </c>
    </row>
    <row r="2" s="4" customFormat="1" spans="1:9">
      <c r="A2" s="5">
        <v>999223796545466</v>
      </c>
      <c r="B2" s="6">
        <v>45109</v>
      </c>
      <c r="C2" s="6">
        <v>45111</v>
      </c>
      <c r="D2" s="4">
        <v>1310</v>
      </c>
      <c r="E2" s="4" t="str">
        <f>VLOOKUP(A2,HOP!A:L,12,0)</f>
        <v>1310.00</v>
      </c>
      <c r="F2" s="4" t="str">
        <f>VLOOKUP(A2,HOP!A:C,3,0)</f>
        <v>3273964</v>
      </c>
      <c r="G2" s="4">
        <f>D2-E2</f>
        <v>0</v>
      </c>
      <c r="H2" s="4" t="str">
        <f>$H$1&amp;F2</f>
        <v>，3273964</v>
      </c>
      <c r="I2" s="4" t="str">
        <f>VLOOKUP(A2,HOP!A:U,21,0)</f>
        <v>直采</v>
      </c>
    </row>
    <row r="3" s="4" customFormat="1" spans="1:9">
      <c r="A3" s="5">
        <v>999223966621015</v>
      </c>
      <c r="B3" s="6">
        <v>45108</v>
      </c>
      <c r="C3" s="6">
        <v>45111</v>
      </c>
      <c r="D3" s="4">
        <v>2556</v>
      </c>
      <c r="E3" s="4" t="str">
        <f>VLOOKUP(A3,HOP!A:L,12,0)</f>
        <v>2556.00</v>
      </c>
      <c r="F3" s="4" t="str">
        <f>VLOOKUP(A3,HOP!A:C,3,0)</f>
        <v>3315270</v>
      </c>
      <c r="G3" s="4">
        <f t="shared" ref="G3:G25" si="0">D3-E3</f>
        <v>0</v>
      </c>
      <c r="H3" s="4" t="str">
        <f t="shared" ref="H3:H25" si="1">$H$1&amp;F3</f>
        <v>，3315270</v>
      </c>
      <c r="I3" s="4" t="str">
        <f>VLOOKUP(A3,HOP!A:U,21,0)</f>
        <v>直采</v>
      </c>
    </row>
    <row r="4" s="4" customFormat="1" spans="1:9">
      <c r="A4" s="5">
        <v>999223966650073</v>
      </c>
      <c r="B4" s="6">
        <v>45108</v>
      </c>
      <c r="C4" s="6">
        <v>45111</v>
      </c>
      <c r="D4" s="4">
        <v>2748</v>
      </c>
      <c r="E4" s="4" t="str">
        <f>VLOOKUP(A4,HOP!A:L,12,0)</f>
        <v>2748.00</v>
      </c>
      <c r="F4" s="4" t="str">
        <f>VLOOKUP(A4,HOP!A:C,3,0)</f>
        <v>3315277</v>
      </c>
      <c r="G4" s="4">
        <f t="shared" si="0"/>
        <v>0</v>
      </c>
      <c r="H4" s="4" t="str">
        <f t="shared" si="1"/>
        <v>，3315277</v>
      </c>
      <c r="I4" s="4" t="str">
        <f>VLOOKUP(A4,HOP!A:U,21,0)</f>
        <v>直采</v>
      </c>
    </row>
    <row r="5" s="4" customFormat="1" spans="1:9">
      <c r="A5" s="5">
        <v>999224035611353</v>
      </c>
      <c r="B5" s="6">
        <v>45108</v>
      </c>
      <c r="C5" s="6">
        <v>45111</v>
      </c>
      <c r="D5" s="4">
        <v>2548</v>
      </c>
      <c r="E5" s="4" t="str">
        <f>VLOOKUP(A5,HOP!A:L,12,0)</f>
        <v>2548.00</v>
      </c>
      <c r="F5" s="4" t="str">
        <f>VLOOKUP(A5,HOP!A:C,3,0)</f>
        <v>3336828</v>
      </c>
      <c r="G5" s="4">
        <f t="shared" si="0"/>
        <v>0</v>
      </c>
      <c r="H5" s="4" t="str">
        <f t="shared" si="1"/>
        <v>，3336828</v>
      </c>
      <c r="I5" s="4" t="str">
        <f>VLOOKUP(A5,HOP!A:U,21,0)</f>
        <v>直采</v>
      </c>
    </row>
    <row r="6" s="4" customFormat="1" spans="1:9">
      <c r="A6" s="5">
        <v>999224723495116</v>
      </c>
      <c r="B6" s="6">
        <v>45108</v>
      </c>
      <c r="C6" s="6">
        <v>45111</v>
      </c>
      <c r="D6" s="4">
        <v>4970</v>
      </c>
      <c r="E6" s="4" t="str">
        <f>VLOOKUP(A6,HOP!A:L,12,0)</f>
        <v>4970.00</v>
      </c>
      <c r="F6" s="4" t="str">
        <f>VLOOKUP(A6,HOP!A:C,3,0)</f>
        <v>3492270</v>
      </c>
      <c r="G6" s="4">
        <f t="shared" si="0"/>
        <v>0</v>
      </c>
      <c r="H6" s="4" t="str">
        <f t="shared" si="1"/>
        <v>，3492270</v>
      </c>
      <c r="I6" s="4" t="str">
        <f>VLOOKUP(A6,HOP!A:U,21,0)</f>
        <v>直采</v>
      </c>
    </row>
    <row r="7" s="4" customFormat="1" spans="1:9">
      <c r="A7" s="5">
        <v>999224940596535</v>
      </c>
      <c r="B7" s="6">
        <v>45108</v>
      </c>
      <c r="C7" s="6">
        <v>45111</v>
      </c>
      <c r="D7" s="4">
        <v>2527</v>
      </c>
      <c r="E7" s="4" t="str">
        <f>VLOOKUP(A7,HOP!A:L,12,0)</f>
        <v>2527.00</v>
      </c>
      <c r="F7" s="4" t="str">
        <f>VLOOKUP(A7,HOP!A:C,3,0)</f>
        <v>3547399</v>
      </c>
      <c r="G7" s="4">
        <f t="shared" si="0"/>
        <v>0</v>
      </c>
      <c r="H7" s="4" t="str">
        <f t="shared" si="1"/>
        <v>，3547399</v>
      </c>
      <c r="I7" s="4" t="str">
        <f>VLOOKUP(A7,HOP!A:U,21,0)</f>
        <v>直采</v>
      </c>
    </row>
    <row r="8" s="4" customFormat="1" spans="1:9">
      <c r="A8" s="5">
        <v>999224942733375</v>
      </c>
      <c r="B8" s="6">
        <v>45108</v>
      </c>
      <c r="C8" s="6">
        <v>45111</v>
      </c>
      <c r="D8" s="4">
        <v>3079</v>
      </c>
      <c r="E8" s="4" t="str">
        <f>VLOOKUP(A8,HOP!A:L,12,0)</f>
        <v>3079.00</v>
      </c>
      <c r="F8" s="4" t="str">
        <f>VLOOKUP(A8,HOP!A:C,3,0)</f>
        <v>3547725</v>
      </c>
      <c r="G8" s="4">
        <f t="shared" si="0"/>
        <v>0</v>
      </c>
      <c r="H8" s="4" t="str">
        <f t="shared" si="1"/>
        <v>，3547725</v>
      </c>
      <c r="I8" s="4" t="str">
        <f>VLOOKUP(A8,HOP!A:U,21,0)</f>
        <v>直采</v>
      </c>
    </row>
    <row r="9" s="4" customFormat="1" spans="1:9">
      <c r="A9" s="5">
        <v>999224944397670</v>
      </c>
      <c r="B9" s="6">
        <v>45107</v>
      </c>
      <c r="C9" s="6">
        <v>45111</v>
      </c>
      <c r="D9" s="4">
        <v>3494</v>
      </c>
      <c r="E9" s="4" t="str">
        <f>VLOOKUP(A9,HOP!A:L,12,0)</f>
        <v>3494.00</v>
      </c>
      <c r="F9" s="4" t="str">
        <f>VLOOKUP(A9,HOP!A:C,3,0)</f>
        <v>3548425</v>
      </c>
      <c r="G9" s="4">
        <f t="shared" si="0"/>
        <v>0</v>
      </c>
      <c r="H9" s="4" t="str">
        <f t="shared" si="1"/>
        <v>，3548425</v>
      </c>
      <c r="I9" s="4" t="str">
        <f>VLOOKUP(A9,HOP!A:U,21,0)</f>
        <v>直采</v>
      </c>
    </row>
    <row r="10" s="4" customFormat="1" spans="1:9">
      <c r="A10" s="5">
        <v>999224960752618</v>
      </c>
      <c r="B10" s="6">
        <v>45109</v>
      </c>
      <c r="C10" s="6">
        <v>45111</v>
      </c>
      <c r="D10" s="4">
        <v>1520</v>
      </c>
      <c r="E10" s="4" t="str">
        <f>VLOOKUP(A10,HOP!A:L,12,0)</f>
        <v>1520.00</v>
      </c>
      <c r="F10" s="4" t="str">
        <f>VLOOKUP(A10,HOP!A:C,3,0)</f>
        <v>3552007</v>
      </c>
      <c r="G10" s="4">
        <f t="shared" si="0"/>
        <v>0</v>
      </c>
      <c r="H10" s="4" t="str">
        <f t="shared" si="1"/>
        <v>，3552007</v>
      </c>
      <c r="I10" s="4" t="str">
        <f>VLOOKUP(A10,HOP!A:U,21,0)</f>
        <v>直采</v>
      </c>
    </row>
    <row r="11" s="4" customFormat="1" hidden="1" spans="1:9">
      <c r="A11" s="5">
        <v>999225021655404</v>
      </c>
      <c r="B11" s="6">
        <v>45110</v>
      </c>
      <c r="C11" s="6">
        <v>45111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999225042767066</v>
      </c>
      <c r="B12" s="6">
        <v>45109</v>
      </c>
      <c r="C12" s="6">
        <v>45111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10">
      <c r="A13" s="9" t="s">
        <v>111</v>
      </c>
      <c r="B13" s="6">
        <v>45110</v>
      </c>
      <c r="C13" s="6">
        <v>45111</v>
      </c>
      <c r="D13" s="4">
        <v>431.2</v>
      </c>
      <c r="E13" s="7">
        <v>431.2</v>
      </c>
      <c r="F13" s="10" t="s">
        <v>112</v>
      </c>
      <c r="G13" s="4">
        <f t="shared" si="0"/>
        <v>0</v>
      </c>
      <c r="H13" s="4" t="str">
        <f t="shared" si="1"/>
        <v>，202307011602480076</v>
      </c>
      <c r="I13" s="4" t="e">
        <f>VLOOKUP(A13,HOP!A:U,21,0)</f>
        <v>#N/A</v>
      </c>
      <c r="J13" s="4">
        <v>7.1</v>
      </c>
    </row>
    <row r="14" s="4" customFormat="1" hidden="1" spans="1:10">
      <c r="A14" s="9" t="s">
        <v>113</v>
      </c>
      <c r="B14" s="6">
        <v>45110</v>
      </c>
      <c r="C14" s="6">
        <v>45111</v>
      </c>
      <c r="D14" s="4">
        <v>305.2</v>
      </c>
      <c r="E14" s="7">
        <v>305.2</v>
      </c>
      <c r="F14" s="10" t="s">
        <v>114</v>
      </c>
      <c r="G14" s="4">
        <f t="shared" si="0"/>
        <v>0</v>
      </c>
      <c r="H14" s="4" t="str">
        <f t="shared" si="1"/>
        <v>，202307020853210076</v>
      </c>
      <c r="I14" s="4" t="e">
        <f>VLOOKUP(A14,HOP!A:U,21,0)</f>
        <v>#N/A</v>
      </c>
      <c r="J14" s="4">
        <v>7.2</v>
      </c>
    </row>
    <row r="15" s="4" customFormat="1" hidden="1" spans="1:10">
      <c r="A15" s="9" t="s">
        <v>115</v>
      </c>
      <c r="B15" s="6">
        <v>45110</v>
      </c>
      <c r="C15" s="6">
        <v>45111</v>
      </c>
      <c r="D15" s="4">
        <v>431.2</v>
      </c>
      <c r="E15" s="7">
        <v>431.2</v>
      </c>
      <c r="F15" s="10" t="s">
        <v>116</v>
      </c>
      <c r="G15" s="4">
        <f t="shared" si="0"/>
        <v>0</v>
      </c>
      <c r="H15" s="4" t="str">
        <f t="shared" si="1"/>
        <v>，202307020951150068</v>
      </c>
      <c r="I15" s="4" t="e">
        <f>VLOOKUP(A15,HOP!A:U,21,0)</f>
        <v>#N/A</v>
      </c>
      <c r="J15" s="4">
        <v>7.2</v>
      </c>
    </row>
    <row r="16" s="4" customFormat="1" hidden="1" spans="1:10">
      <c r="A16" s="9" t="s">
        <v>117</v>
      </c>
      <c r="B16" s="6">
        <v>45110</v>
      </c>
      <c r="C16" s="6">
        <v>45111</v>
      </c>
      <c r="D16" s="4">
        <v>305.2</v>
      </c>
      <c r="E16" s="7">
        <v>305.2</v>
      </c>
      <c r="F16" s="10" t="s">
        <v>118</v>
      </c>
      <c r="G16" s="4">
        <f t="shared" si="0"/>
        <v>0</v>
      </c>
      <c r="H16" s="4" t="str">
        <f t="shared" si="1"/>
        <v>，202307021800240021</v>
      </c>
      <c r="I16" s="4" t="e">
        <f>VLOOKUP(A16,HOP!A:U,21,0)</f>
        <v>#N/A</v>
      </c>
      <c r="J16" s="4">
        <v>7.2</v>
      </c>
    </row>
    <row r="17" s="4" customFormat="1" hidden="1" spans="1:10">
      <c r="A17" s="9" t="s">
        <v>119</v>
      </c>
      <c r="B17" s="6">
        <v>45110</v>
      </c>
      <c r="C17" s="6">
        <v>45111</v>
      </c>
      <c r="D17" s="4">
        <v>294</v>
      </c>
      <c r="E17" s="7">
        <v>294</v>
      </c>
      <c r="F17" s="10" t="s">
        <v>120</v>
      </c>
      <c r="G17" s="4">
        <f t="shared" si="0"/>
        <v>0</v>
      </c>
      <c r="H17" s="4" t="str">
        <f t="shared" si="1"/>
        <v>，202307030820340068</v>
      </c>
      <c r="I17" s="4" t="e">
        <f>VLOOKUP(A17,HOP!A:U,21,0)</f>
        <v>#N/A</v>
      </c>
      <c r="J17" s="4">
        <v>7.3</v>
      </c>
    </row>
    <row r="18" s="4" customFormat="1" hidden="1" spans="1:10">
      <c r="A18" s="9" t="s">
        <v>121</v>
      </c>
      <c r="B18" s="6">
        <v>45110</v>
      </c>
      <c r="C18" s="6">
        <v>45111</v>
      </c>
      <c r="D18" s="4">
        <v>252</v>
      </c>
      <c r="E18" s="7">
        <v>252</v>
      </c>
      <c r="F18" s="10" t="s">
        <v>122</v>
      </c>
      <c r="G18" s="4">
        <f t="shared" si="0"/>
        <v>0</v>
      </c>
      <c r="H18" s="4" t="str">
        <f t="shared" si="1"/>
        <v>，202307030823240071</v>
      </c>
      <c r="I18" s="4" t="e">
        <f>VLOOKUP(A18,HOP!A:U,21,0)</f>
        <v>#N/A</v>
      </c>
      <c r="J18" s="4">
        <v>7.3</v>
      </c>
    </row>
    <row r="19" s="4" customFormat="1" hidden="1" spans="1:10">
      <c r="A19" s="9" t="s">
        <v>123</v>
      </c>
      <c r="B19" s="6">
        <v>45110</v>
      </c>
      <c r="C19" s="6">
        <v>45111</v>
      </c>
      <c r="D19" s="4">
        <v>431.2</v>
      </c>
      <c r="E19" s="7">
        <v>431.2</v>
      </c>
      <c r="F19" s="10" t="s">
        <v>124</v>
      </c>
      <c r="G19" s="4">
        <f t="shared" si="0"/>
        <v>0</v>
      </c>
      <c r="H19" s="4" t="str">
        <f t="shared" si="1"/>
        <v>，202307030822570077</v>
      </c>
      <c r="I19" s="4" t="e">
        <f>VLOOKUP(A19,HOP!A:U,21,0)</f>
        <v>#N/A</v>
      </c>
      <c r="J19" s="4">
        <v>7.3</v>
      </c>
    </row>
    <row r="20" s="4" customFormat="1" hidden="1" spans="1:10">
      <c r="A20" s="9" t="s">
        <v>125</v>
      </c>
      <c r="B20" s="6">
        <v>45110</v>
      </c>
      <c r="C20" s="6">
        <v>45111</v>
      </c>
      <c r="D20" s="4">
        <v>294</v>
      </c>
      <c r="E20" s="7">
        <v>294</v>
      </c>
      <c r="F20" s="10" t="s">
        <v>126</v>
      </c>
      <c r="G20" s="4">
        <f t="shared" si="0"/>
        <v>0</v>
      </c>
      <c r="H20" s="4" t="str">
        <f t="shared" si="1"/>
        <v>，202307031256070077</v>
      </c>
      <c r="I20" s="4" t="e">
        <f>VLOOKUP(A20,HOP!A:U,21,0)</f>
        <v>#N/A</v>
      </c>
      <c r="J20" s="4">
        <v>7.3</v>
      </c>
    </row>
    <row r="21" s="4" customFormat="1" hidden="1" spans="1:10">
      <c r="A21" s="9" t="s">
        <v>127</v>
      </c>
      <c r="B21" s="6">
        <v>45110</v>
      </c>
      <c r="C21" s="6">
        <v>45111</v>
      </c>
      <c r="D21" s="4">
        <v>294</v>
      </c>
      <c r="E21" s="7">
        <v>294</v>
      </c>
      <c r="F21" s="10" t="s">
        <v>128</v>
      </c>
      <c r="G21" s="4">
        <f t="shared" si="0"/>
        <v>0</v>
      </c>
      <c r="H21" s="4" t="str">
        <f t="shared" si="1"/>
        <v>，202307031259230077</v>
      </c>
      <c r="I21" s="4" t="e">
        <f>VLOOKUP(A21,HOP!A:U,21,0)</f>
        <v>#N/A</v>
      </c>
      <c r="J21" s="4">
        <v>7.3</v>
      </c>
    </row>
    <row r="22" s="4" customFormat="1" hidden="1" spans="1:10">
      <c r="A22" s="9" t="s">
        <v>129</v>
      </c>
      <c r="B22" s="6">
        <v>45110</v>
      </c>
      <c r="C22" s="6">
        <v>45111</v>
      </c>
      <c r="D22" s="4">
        <v>294</v>
      </c>
      <c r="E22" s="7">
        <v>294</v>
      </c>
      <c r="F22" s="10" t="s">
        <v>130</v>
      </c>
      <c r="G22" s="4">
        <f t="shared" si="0"/>
        <v>0</v>
      </c>
      <c r="H22" s="4" t="str">
        <f t="shared" si="1"/>
        <v>，202307031311430077</v>
      </c>
      <c r="I22" s="4" t="e">
        <f>VLOOKUP(A22,HOP!A:U,21,0)</f>
        <v>#N/A</v>
      </c>
      <c r="J22" s="4">
        <v>7.3</v>
      </c>
    </row>
    <row r="23" s="4" customFormat="1" hidden="1" spans="1:10">
      <c r="A23" s="9" t="s">
        <v>131</v>
      </c>
      <c r="B23" s="6">
        <v>45110</v>
      </c>
      <c r="C23" s="6">
        <v>45111</v>
      </c>
      <c r="D23" s="4">
        <v>294</v>
      </c>
      <c r="E23" s="7">
        <v>294</v>
      </c>
      <c r="F23" s="10" t="s">
        <v>132</v>
      </c>
      <c r="G23" s="4">
        <f t="shared" si="0"/>
        <v>0</v>
      </c>
      <c r="H23" s="4" t="str">
        <f t="shared" si="1"/>
        <v>，202307031353280071</v>
      </c>
      <c r="I23" s="4" t="e">
        <f>VLOOKUP(A23,HOP!A:U,21,0)</f>
        <v>#N/A</v>
      </c>
      <c r="J23" s="4">
        <v>7.3</v>
      </c>
    </row>
    <row r="24" s="4" customFormat="1" hidden="1" spans="1:10">
      <c r="A24" s="9" t="s">
        <v>133</v>
      </c>
      <c r="B24" s="6">
        <v>45110</v>
      </c>
      <c r="C24" s="6">
        <v>45111</v>
      </c>
      <c r="D24" s="4">
        <v>252</v>
      </c>
      <c r="E24" s="7">
        <v>252</v>
      </c>
      <c r="F24" s="10" t="s">
        <v>134</v>
      </c>
      <c r="G24" s="4">
        <f t="shared" si="0"/>
        <v>0</v>
      </c>
      <c r="H24" s="4" t="str">
        <f t="shared" si="1"/>
        <v>，202307031437050068</v>
      </c>
      <c r="I24" s="4" t="e">
        <f>VLOOKUP(A24,HOP!A:U,21,0)</f>
        <v>#N/A</v>
      </c>
      <c r="J24" s="4">
        <v>7.3</v>
      </c>
    </row>
    <row r="25" s="4" customFormat="1" hidden="1" spans="1:10">
      <c r="A25" s="9" t="s">
        <v>135</v>
      </c>
      <c r="B25" s="6">
        <v>45110</v>
      </c>
      <c r="C25" s="6">
        <v>45111</v>
      </c>
      <c r="D25" s="4">
        <v>327</v>
      </c>
      <c r="E25" s="7">
        <v>327</v>
      </c>
      <c r="F25" s="10" t="s">
        <v>136</v>
      </c>
      <c r="G25" s="4">
        <f t="shared" si="0"/>
        <v>0</v>
      </c>
      <c r="H25" s="4" t="str">
        <f t="shared" si="1"/>
        <v>，202307031510580071</v>
      </c>
      <c r="I25" s="4" t="e">
        <f>VLOOKUP(A25,HOP!A:U,21,0)</f>
        <v>#N/A</v>
      </c>
      <c r="J25" s="4">
        <v>7.3</v>
      </c>
    </row>
    <row r="27" spans="4:4">
      <c r="D27" s="4">
        <f>SUM(D2:D26)</f>
        <v>28957</v>
      </c>
    </row>
    <row r="32" spans="1:4">
      <c r="A32" s="4" t="s">
        <v>137</v>
      </c>
      <c r="C32" s="4">
        <v>24752</v>
      </c>
      <c r="D32" s="4">
        <v>26879.48</v>
      </c>
    </row>
    <row r="33" spans="1:4">
      <c r="A33" s="4" t="s">
        <v>138</v>
      </c>
      <c r="C33" s="4">
        <v>4205</v>
      </c>
      <c r="D33" s="4">
        <v>4566.43</v>
      </c>
    </row>
    <row r="34" spans="1:4">
      <c r="A34" s="4" t="s">
        <v>139</v>
      </c>
      <c r="C34" s="4">
        <f>SUBTOTAL(9,C32:C33)</f>
        <v>28957</v>
      </c>
      <c r="D34" s="4">
        <f>SUBTOTAL(9,D32:D33)</f>
        <v>31445.91</v>
      </c>
    </row>
    <row r="35" spans="1:1">
      <c r="A35" s="4" t="s">
        <v>140</v>
      </c>
    </row>
  </sheetData>
  <autoFilter ref="A1:XFD27">
    <filterColumn colId="3">
      <filters blank="1">
        <filter val="1310"/>
        <filter val="1520"/>
        <filter val="4970"/>
        <filter val="252"/>
        <filter val="305.2"/>
        <filter val="431.2"/>
        <filter val="294"/>
        <filter val="3494"/>
        <filter val="2556"/>
        <filter val="327"/>
        <filter val="2527"/>
        <filter val="28957"/>
        <filter val="2548"/>
        <filter val="2748"/>
        <filter val="3079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141</v>
      </c>
      <c r="B1" s="2" t="s">
        <v>142</v>
      </c>
      <c r="C1" s="2" t="s">
        <v>143</v>
      </c>
      <c r="D1" s="2" t="s">
        <v>144</v>
      </c>
      <c r="E1" s="2" t="s">
        <v>13</v>
      </c>
      <c r="F1" s="2" t="s">
        <v>5</v>
      </c>
      <c r="G1" s="2" t="s">
        <v>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  <c r="V1" s="2" t="s">
        <v>159</v>
      </c>
    </row>
    <row r="2" s="1" customFormat="1" spans="1:22">
      <c r="A2" s="3">
        <v>999224960752618</v>
      </c>
      <c r="B2" s="1" t="s">
        <v>160</v>
      </c>
      <c r="C2" s="1" t="s">
        <v>161</v>
      </c>
      <c r="D2" s="1" t="s">
        <v>162</v>
      </c>
      <c r="E2" s="1" t="s">
        <v>163</v>
      </c>
      <c r="F2" s="1" t="s">
        <v>164</v>
      </c>
      <c r="G2" s="1" t="s">
        <v>165</v>
      </c>
      <c r="H2" s="1" t="s">
        <v>166</v>
      </c>
      <c r="I2" s="1" t="s">
        <v>167</v>
      </c>
      <c r="J2" s="1" t="s">
        <v>168</v>
      </c>
      <c r="K2" s="1" t="s">
        <v>167</v>
      </c>
      <c r="L2" s="1" t="s">
        <v>167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  <c r="U2" s="1" t="s">
        <v>176</v>
      </c>
      <c r="V2" s="1" t="s">
        <v>177</v>
      </c>
    </row>
    <row r="3" s="1" customFormat="1" spans="1:22">
      <c r="A3" s="3">
        <v>999224944397670</v>
      </c>
      <c r="B3" s="1" t="s">
        <v>178</v>
      </c>
      <c r="C3" s="1" t="s">
        <v>179</v>
      </c>
      <c r="D3" s="1" t="s">
        <v>162</v>
      </c>
      <c r="E3" s="1" t="s">
        <v>180</v>
      </c>
      <c r="F3" s="1" t="s">
        <v>181</v>
      </c>
      <c r="G3" s="1" t="s">
        <v>165</v>
      </c>
      <c r="H3" s="1" t="s">
        <v>166</v>
      </c>
      <c r="I3" s="1" t="s">
        <v>182</v>
      </c>
      <c r="J3" s="1" t="s">
        <v>168</v>
      </c>
      <c r="K3" s="1" t="s">
        <v>182</v>
      </c>
      <c r="L3" s="1" t="s">
        <v>182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172</v>
      </c>
      <c r="R3" s="1" t="s">
        <v>183</v>
      </c>
      <c r="S3" s="1" t="s">
        <v>174</v>
      </c>
      <c r="T3" s="1" t="s">
        <v>175</v>
      </c>
      <c r="U3" s="1" t="s">
        <v>176</v>
      </c>
      <c r="V3" s="1" t="s">
        <v>177</v>
      </c>
    </row>
    <row r="4" s="1" customFormat="1" spans="1:22">
      <c r="A4" s="3">
        <v>999224942733375</v>
      </c>
      <c r="B4" s="1" t="s">
        <v>184</v>
      </c>
      <c r="C4" s="1" t="s">
        <v>185</v>
      </c>
      <c r="D4" s="1" t="s">
        <v>186</v>
      </c>
      <c r="E4" s="1" t="s">
        <v>187</v>
      </c>
      <c r="F4" s="1" t="s">
        <v>188</v>
      </c>
      <c r="G4" s="1" t="s">
        <v>165</v>
      </c>
      <c r="H4" s="1" t="s">
        <v>166</v>
      </c>
      <c r="I4" s="1" t="s">
        <v>189</v>
      </c>
      <c r="J4" s="1" t="s">
        <v>168</v>
      </c>
      <c r="K4" s="1" t="s">
        <v>189</v>
      </c>
      <c r="L4" s="1" t="s">
        <v>189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172</v>
      </c>
      <c r="R4" s="1" t="s">
        <v>190</v>
      </c>
      <c r="S4" s="1" t="s">
        <v>174</v>
      </c>
      <c r="T4" s="1" t="s">
        <v>175</v>
      </c>
      <c r="U4" s="1" t="s">
        <v>176</v>
      </c>
      <c r="V4" s="1" t="s">
        <v>177</v>
      </c>
    </row>
    <row r="5" s="1" customFormat="1" spans="1:22">
      <c r="A5" s="3">
        <v>999224940596535</v>
      </c>
      <c r="B5" s="1" t="s">
        <v>184</v>
      </c>
      <c r="C5" s="1" t="s">
        <v>191</v>
      </c>
      <c r="D5" s="1" t="s">
        <v>162</v>
      </c>
      <c r="E5" s="1" t="s">
        <v>192</v>
      </c>
      <c r="F5" s="1" t="s">
        <v>188</v>
      </c>
      <c r="G5" s="1" t="s">
        <v>165</v>
      </c>
      <c r="H5" s="1" t="s">
        <v>166</v>
      </c>
      <c r="I5" s="1" t="s">
        <v>193</v>
      </c>
      <c r="J5" s="1" t="s">
        <v>168</v>
      </c>
      <c r="K5" s="1" t="s">
        <v>193</v>
      </c>
      <c r="L5" s="1" t="s">
        <v>193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172</v>
      </c>
      <c r="R5" s="1" t="s">
        <v>194</v>
      </c>
      <c r="S5" s="1" t="s">
        <v>174</v>
      </c>
      <c r="T5" s="1" t="s">
        <v>175</v>
      </c>
      <c r="U5" s="1" t="s">
        <v>176</v>
      </c>
      <c r="V5" s="1" t="s">
        <v>177</v>
      </c>
    </row>
    <row r="6" s="1" customFormat="1" spans="1:22">
      <c r="A6" s="3">
        <v>999224723495116</v>
      </c>
      <c r="B6" s="1" t="s">
        <v>195</v>
      </c>
      <c r="C6" s="1" t="s">
        <v>196</v>
      </c>
      <c r="D6" s="1" t="s">
        <v>162</v>
      </c>
      <c r="E6" s="1" t="s">
        <v>197</v>
      </c>
      <c r="F6" s="1" t="s">
        <v>188</v>
      </c>
      <c r="G6" s="1" t="s">
        <v>165</v>
      </c>
      <c r="H6" s="1" t="s">
        <v>166</v>
      </c>
      <c r="I6" s="1" t="s">
        <v>198</v>
      </c>
      <c r="J6" s="1" t="s">
        <v>168</v>
      </c>
      <c r="K6" s="1" t="s">
        <v>198</v>
      </c>
      <c r="L6" s="1" t="s">
        <v>198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172</v>
      </c>
      <c r="R6" s="1" t="s">
        <v>199</v>
      </c>
      <c r="S6" s="1" t="s">
        <v>174</v>
      </c>
      <c r="T6" s="1" t="s">
        <v>175</v>
      </c>
      <c r="U6" s="1" t="s">
        <v>176</v>
      </c>
      <c r="V6" s="1" t="s">
        <v>177</v>
      </c>
    </row>
    <row r="7" s="1" customFormat="1" spans="1:22">
      <c r="A7" s="3">
        <v>999224035611353</v>
      </c>
      <c r="B7" s="1" t="s">
        <v>200</v>
      </c>
      <c r="C7" s="1" t="s">
        <v>201</v>
      </c>
      <c r="D7" s="1" t="s">
        <v>162</v>
      </c>
      <c r="E7" s="1" t="s">
        <v>202</v>
      </c>
      <c r="F7" s="1" t="s">
        <v>188</v>
      </c>
      <c r="G7" s="1" t="s">
        <v>165</v>
      </c>
      <c r="H7" s="1" t="s">
        <v>166</v>
      </c>
      <c r="I7" s="1" t="s">
        <v>203</v>
      </c>
      <c r="J7" s="1" t="s">
        <v>168</v>
      </c>
      <c r="K7" s="1" t="s">
        <v>203</v>
      </c>
      <c r="L7" s="1" t="s">
        <v>203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172</v>
      </c>
      <c r="R7" s="1" t="s">
        <v>204</v>
      </c>
      <c r="S7" s="1" t="s">
        <v>174</v>
      </c>
      <c r="T7" s="1" t="s">
        <v>175</v>
      </c>
      <c r="U7" s="1" t="s">
        <v>176</v>
      </c>
      <c r="V7" s="1" t="s">
        <v>177</v>
      </c>
    </row>
    <row r="8" s="1" customFormat="1" spans="1:22">
      <c r="A8" s="3">
        <v>999223966650073</v>
      </c>
      <c r="B8" s="1" t="s">
        <v>205</v>
      </c>
      <c r="C8" s="1" t="s">
        <v>206</v>
      </c>
      <c r="D8" s="1" t="s">
        <v>162</v>
      </c>
      <c r="E8" s="1" t="s">
        <v>207</v>
      </c>
      <c r="F8" s="1" t="s">
        <v>188</v>
      </c>
      <c r="G8" s="1" t="s">
        <v>165</v>
      </c>
      <c r="H8" s="1" t="s">
        <v>166</v>
      </c>
      <c r="I8" s="1" t="s">
        <v>208</v>
      </c>
      <c r="J8" s="1" t="s">
        <v>168</v>
      </c>
      <c r="K8" s="1" t="s">
        <v>208</v>
      </c>
      <c r="L8" s="1" t="s">
        <v>208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172</v>
      </c>
      <c r="R8" s="1" t="s">
        <v>209</v>
      </c>
      <c r="S8" s="1" t="s">
        <v>174</v>
      </c>
      <c r="T8" s="1" t="s">
        <v>175</v>
      </c>
      <c r="U8" s="1" t="s">
        <v>176</v>
      </c>
      <c r="V8" s="1" t="s">
        <v>177</v>
      </c>
    </row>
    <row r="9" s="1" customFormat="1" spans="1:22">
      <c r="A9" s="3">
        <v>999223966621015</v>
      </c>
      <c r="B9" s="1" t="s">
        <v>205</v>
      </c>
      <c r="C9" s="1" t="s">
        <v>210</v>
      </c>
      <c r="D9" s="1" t="s">
        <v>162</v>
      </c>
      <c r="E9" s="1" t="s">
        <v>211</v>
      </c>
      <c r="F9" s="1" t="s">
        <v>188</v>
      </c>
      <c r="G9" s="1" t="s">
        <v>165</v>
      </c>
      <c r="H9" s="1" t="s">
        <v>166</v>
      </c>
      <c r="I9" s="1" t="s">
        <v>212</v>
      </c>
      <c r="J9" s="1" t="s">
        <v>168</v>
      </c>
      <c r="K9" s="1" t="s">
        <v>212</v>
      </c>
      <c r="L9" s="1" t="s">
        <v>212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172</v>
      </c>
      <c r="R9" s="1" t="s">
        <v>213</v>
      </c>
      <c r="S9" s="1" t="s">
        <v>174</v>
      </c>
      <c r="T9" s="1" t="s">
        <v>175</v>
      </c>
      <c r="U9" s="1" t="s">
        <v>176</v>
      </c>
      <c r="V9" s="1" t="s">
        <v>177</v>
      </c>
    </row>
    <row r="10" s="1" customFormat="1" spans="1:22">
      <c r="A10" s="3">
        <v>999223796545466</v>
      </c>
      <c r="B10" s="1" t="s">
        <v>214</v>
      </c>
      <c r="C10" s="1" t="s">
        <v>215</v>
      </c>
      <c r="D10" s="1" t="s">
        <v>216</v>
      </c>
      <c r="E10" s="1" t="s">
        <v>217</v>
      </c>
      <c r="F10" s="1" t="s">
        <v>164</v>
      </c>
      <c r="G10" s="1" t="s">
        <v>165</v>
      </c>
      <c r="H10" s="1" t="s">
        <v>166</v>
      </c>
      <c r="I10" s="1" t="s">
        <v>218</v>
      </c>
      <c r="J10" s="1" t="s">
        <v>168</v>
      </c>
      <c r="K10" s="1" t="s">
        <v>218</v>
      </c>
      <c r="L10" s="1" t="s">
        <v>218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172</v>
      </c>
      <c r="R10" s="1" t="s">
        <v>219</v>
      </c>
      <c r="S10" s="1" t="s">
        <v>174</v>
      </c>
      <c r="T10" s="1" t="s">
        <v>175</v>
      </c>
      <c r="U10" s="1" t="s">
        <v>176</v>
      </c>
      <c r="V10" s="1" t="s">
        <v>177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2023-07-19T00:51:47Z</dcterms:created>
  <dcterms:modified xsi:type="dcterms:W3CDTF">2023-07-19T01:09:56Z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1B4AC22E8F054710B32ADBC44CC5131B_12</vt:lpwstr>
  </property>
  <property fmtid="{D5CDD505-2E9C-101B-9397-08002B2CF9AE}" pid="3" name="KSOProductBuildVer">
    <vt:lpwstr>2052-11.1.0.14309</vt:lpwstr>
  </property>
</Properties>
</file>