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对账!$1:$30</definedName>
  </definedNames>
  <calcPr calcId="144525"/>
</workbook>
</file>

<file path=xl/sharedStrings.xml><?xml version="1.0" encoding="utf-8"?>
<sst xmlns="http://schemas.openxmlformats.org/spreadsheetml/2006/main" count="708" uniqueCount="258">
  <si>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</si>
  <si>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</si>
  <si>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</si>
  <si>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</si>
  <si>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</si>
  <si>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</si>
  <si>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</si>
  <si>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</si>
  <si>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</si>
  <si>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</si>
  <si>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</si>
  <si>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</si>
  <si>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</si>
  <si>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</si>
  <si>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</si>
  <si>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</si>
  <si>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</si>
  <si>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</si>
  <si>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</si>
  <si>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</si>
  <si>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</si>
  <si>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</si>
  <si>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</si>
  <si>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</si>
  <si>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</si>
  <si>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999224081550778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</si>
  <si>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</si>
  <si>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</si>
  <si>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</si>
  <si>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</si>
  <si>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</si>
  <si>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YAM/WAI,SONG/XIAOLIN</t>
  </si>
  <si>
    <t>CA363230723CNY</t>
  </si>
  <si>
    <t>未提现</t>
  </si>
  <si>
    <t>携程开票</t>
  </si>
  <si>
    <t xml:space="preserve">3350184	</t>
  </si>
  <si>
    <t xml:space="preserve">	</t>
  </si>
  <si>
    <t xml:space="preserve">999224121290438	</t>
  </si>
  <si>
    <t>YOU/KAIYUN</t>
  </si>
  <si>
    <t xml:space="preserve">3363624	</t>
  </si>
  <si>
    <t xml:space="preserve">999224308099814	</t>
  </si>
  <si>
    <t>[香港]香港九龙酒店(The Kowloon Hotel)(9826444)</t>
  </si>
  <si>
    <t>高级房(至少提前5天预订)(至少连住2晚及以上)&lt;双人入住&gt;&lt;内宾&gt;&lt;无早&gt;</t>
  </si>
  <si>
    <t>He/Mei,Guo/Yuqing</t>
  </si>
  <si>
    <t xml:space="preserve">3398433	</t>
  </si>
  <si>
    <t xml:space="preserve">25024447259	</t>
  </si>
  <si>
    <t>[梅州]梅州昌盛豪生大酒店(45834822)</t>
  </si>
  <si>
    <t>柚见好——非遗双床房&lt;特惠促销&gt;&lt;双人入住&gt;&lt;双早&gt;&lt;日历房套餐高价值&gt;&lt;新酒店礼盒&gt;</t>
  </si>
  <si>
    <t>郑泽霞</t>
  </si>
  <si>
    <t xml:space="preserve">590523	</t>
  </si>
  <si>
    <t xml:space="preserve">25024447260	</t>
  </si>
  <si>
    <t>柚见汝——非遗大床房&lt;特惠促销&gt;&lt;双人入住&gt;&lt;双早&gt;&lt;日历房套餐高价值&gt;&lt;新酒店礼盒&gt;</t>
  </si>
  <si>
    <t>郑洁丹</t>
  </si>
  <si>
    <t xml:space="preserve">999225032174524	</t>
  </si>
  <si>
    <t>LI/Huanying,LIN/Feng</t>
  </si>
  <si>
    <t xml:space="preserve">3570703	</t>
  </si>
  <si>
    <t xml:space="preserve">999225073499628	</t>
  </si>
  <si>
    <t>[梅州]梅州白天鹅迎宾馆(100697959)</t>
  </si>
  <si>
    <t>商务江景双床房&lt;特惠促销&gt;&lt;双人入住&gt;&lt;双早&gt;&lt;日历房套餐高价值&gt;&lt;新酒店礼盒&gt;</t>
  </si>
  <si>
    <t>孟凯</t>
  </si>
  <si>
    <t xml:space="preserve">999225099766528	</t>
  </si>
  <si>
    <t>柚见汝——非遗大床房&lt;超值特惠&gt;&lt;双人入住&gt;&lt;双早&gt;</t>
  </si>
  <si>
    <t>邹伟健</t>
  </si>
  <si>
    <t xml:space="preserve">591009	</t>
  </si>
  <si>
    <t xml:space="preserve">999225151942037	</t>
  </si>
  <si>
    <t>商务城景双床房&lt;特惠促销&gt;&lt;双人入住&gt;&lt;双早&gt;&lt;日历房套餐高价值&gt;&lt;新酒店礼盒&gt;</t>
  </si>
  <si>
    <t>蒋凉志</t>
  </si>
  <si>
    <t xml:space="preserve">999225151958760	</t>
  </si>
  <si>
    <t>黄少华</t>
  </si>
  <si>
    <t xml:space="preserve">999225166805029	</t>
  </si>
  <si>
    <t>商务江景大床房&lt;特惠促销&gt;&lt;双人入住&gt;&lt;双早&gt;&lt;日历房套餐高价值&gt;&lt;新酒店礼盒&gt;</t>
  </si>
  <si>
    <t>郝韵莹</t>
  </si>
  <si>
    <t xml:space="preserve">999224403704642	</t>
  </si>
  <si>
    <t>CHEN/LIBO,ZHANG/YUANYUAN</t>
  </si>
  <si>
    <t>CA363230724CNY</t>
  </si>
  <si>
    <t xml:space="preserve">3419135	</t>
  </si>
  <si>
    <t xml:space="preserve">999224403750259	</t>
  </si>
  <si>
    <t>ZHANG/QI,BO/MENG</t>
  </si>
  <si>
    <t xml:space="preserve">3419143	</t>
  </si>
  <si>
    <t xml:space="preserve">999224709760138	</t>
  </si>
  <si>
    <t>豪华房(至少提前5天预订)(至少连住2晚及以上)&lt;双人入住&gt;&lt;内宾&gt;&lt;无早&gt;</t>
  </si>
  <si>
    <t>XU/YULAN,WANG/ENMIAO</t>
  </si>
  <si>
    <t xml:space="preserve">3487874	</t>
  </si>
  <si>
    <t xml:space="preserve">999225033538421	</t>
  </si>
  <si>
    <t>SHAO/LINGLING</t>
  </si>
  <si>
    <t xml:space="preserve">3570938	</t>
  </si>
  <si>
    <t xml:space="preserve">999225033612142	</t>
  </si>
  <si>
    <t>SHAO/LINGLING,LIU/ZHENGZHENG</t>
  </si>
  <si>
    <t xml:space="preserve">3570952	</t>
  </si>
  <si>
    <t xml:space="preserve">999225049364081	</t>
  </si>
  <si>
    <t>WANG/LIFEN,WANG/JINGJUN,WANG/FEIFEI</t>
  </si>
  <si>
    <t xml:space="preserve">3575332	</t>
  </si>
  <si>
    <t xml:space="preserve">999225070346360	</t>
  </si>
  <si>
    <t>劳琼丽</t>
  </si>
  <si>
    <t xml:space="preserve">590813	</t>
  </si>
  <si>
    <t xml:space="preserve">25093927944	</t>
  </si>
  <si>
    <t>[香港]富荟土瓜湾酒店(iclub To Kwa Wan Hotel)(17099151)</t>
  </si>
  <si>
    <t>尊荟客房(至少提前3天预订)&lt;连住2-7晚&gt;&lt;双人入住&gt;&lt;内宾&gt;&lt;无早&gt;</t>
  </si>
  <si>
    <t>Xu/Ruijie,Yang/Meihui</t>
  </si>
  <si>
    <t xml:space="preserve">3585986	</t>
  </si>
  <si>
    <t xml:space="preserve">999225123897258	</t>
  </si>
  <si>
    <t>[香港]香港富荟旺角酒店(iclub Mong Kok Hotel)(69311702)</t>
  </si>
  <si>
    <t>卓荟客房(至少提前3天预订)&lt;连住2-7晚&gt;&lt;双人入住&gt;&lt;内宾&gt;&lt;无早&gt;</t>
  </si>
  <si>
    <t>TANG/WEIZHEN</t>
  </si>
  <si>
    <t xml:space="preserve">3592873	</t>
  </si>
  <si>
    <t xml:space="preserve">999225123991872	</t>
  </si>
  <si>
    <t>Feng/Yongxi,Chen/Zhuonan</t>
  </si>
  <si>
    <t xml:space="preserve">3592899	</t>
  </si>
  <si>
    <t xml:space="preserve">999225179884584	</t>
  </si>
  <si>
    <t>柚见好——非遗双床房&lt;超值特惠&gt;&lt;双人入住&gt;&lt;双早&gt;</t>
  </si>
  <si>
    <t>何建荣,邬贝兰,何建梅</t>
  </si>
  <si>
    <t xml:space="preserve">999225179949273	</t>
  </si>
  <si>
    <t>何烁亦</t>
  </si>
  <si>
    <t xml:space="preserve">999225184099824	</t>
  </si>
  <si>
    <t>马厚民</t>
  </si>
  <si>
    <t xml:space="preserve">592171	</t>
  </si>
  <si>
    <t xml:space="preserve">999225185798608	</t>
  </si>
  <si>
    <t>[梅州]梅州麓湖山酒店(67856423)</t>
  </si>
  <si>
    <t>标准双床房&lt;双人入住&gt;&lt;升级特惠&gt;&lt;双早&gt;</t>
  </si>
  <si>
    <t>梁世刚,徐志鹏</t>
  </si>
  <si>
    <t>取消</t>
  </si>
  <si>
    <t xml:space="preserve">999225195548816	</t>
  </si>
  <si>
    <t>[梅州]梅州客都大酒店(100660732)</t>
  </si>
  <si>
    <t>商务双床房&lt;特惠专享&gt;&lt;双人入住&gt;&lt;双早&gt;</t>
  </si>
  <si>
    <t>黄莉</t>
  </si>
  <si>
    <t xml:space="preserve">3607838	</t>
  </si>
  <si>
    <t xml:space="preserve">999225202256949	</t>
  </si>
  <si>
    <t>罗媛</t>
  </si>
  <si>
    <t xml:space="preserve">592235	</t>
  </si>
  <si>
    <t>，</t>
  </si>
  <si>
    <t>202306291726590021</t>
  </si>
  <si>
    <t>202306291727390068</t>
  </si>
  <si>
    <t>999225073499628</t>
  </si>
  <si>
    <t>202307020820240076</t>
  </si>
  <si>
    <t>999225099766528</t>
  </si>
  <si>
    <t>202307031634110021</t>
  </si>
  <si>
    <t>999225151942037</t>
  </si>
  <si>
    <t>202307061424090021</t>
  </si>
  <si>
    <t>999225151958760</t>
  </si>
  <si>
    <t>202307061427110076</t>
  </si>
  <si>
    <t>999225166805029</t>
  </si>
  <si>
    <t>202307070856410068</t>
  </si>
  <si>
    <t>999225070346360</t>
  </si>
  <si>
    <t>202307012145090069</t>
  </si>
  <si>
    <t>999225179884584</t>
  </si>
  <si>
    <t>202307071817010020</t>
  </si>
  <si>
    <t>999225179949273</t>
  </si>
  <si>
    <t>202307071824570020</t>
  </si>
  <si>
    <t>999225185798608</t>
  </si>
  <si>
    <t>202307080833580068</t>
  </si>
  <si>
    <t>999225202256949</t>
  </si>
  <si>
    <t>202307081958420069</t>
  </si>
  <si>
    <t>A230724095028481</t>
  </si>
  <si>
    <t>房集：i230724094728 7562.25元</t>
  </si>
  <si>
    <t>CNY / HKD 当前参考汇率: 1.088449222</t>
  </si>
  <si>
    <t>总计：50659.65 CNY/
55140.46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</si>
  <si>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</si>
  <si>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</si>
  <si>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</si>
  <si>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</si>
  <si>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</si>
  <si>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</si>
  <si>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</si>
  <si>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</si>
  <si>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</si>
  <si>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</si>
  <si>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</si>
  <si>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</si>
  <si>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</si>
  <si>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</si>
  <si>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</si>
  <si>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</si>
  <si>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</si>
  <si>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</si>
  <si>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</si>
  <si>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2023-07-08</t>
  </si>
  <si>
    <t>3607838</t>
  </si>
  <si>
    <t>梅州客都大酒店</t>
  </si>
  <si>
    <t>2023-07-09</t>
  </si>
  <si>
    <t>退房日周结</t>
  </si>
  <si>
    <t>275.40</t>
  </si>
  <si>
    <t>RMB</t>
  </si>
  <si>
    <t>0</t>
  </si>
  <si>
    <t>0.00</t>
  </si>
  <si>
    <t>携程国内直连(DD)</t>
  </si>
  <si>
    <t>01.011249</t>
  </si>
  <si>
    <t>2023-07-08 13:18:51</t>
  </si>
  <si>
    <t>否</t>
  </si>
  <si>
    <t>汇智国际旅游发展有限公司</t>
  </si>
  <si>
    <t>直采</t>
  </si>
  <si>
    <t>中国</t>
  </si>
  <si>
    <t>2023-07-04</t>
  </si>
  <si>
    <t>3592899</t>
  </si>
  <si>
    <t>香港富荟旺角酒店</t>
  </si>
  <si>
    <t>Feng Yongxi,Chen Zhuonan</t>
  </si>
  <si>
    <t>2023-07-07</t>
  </si>
  <si>
    <t>1664.00</t>
  </si>
  <si>
    <t>2023-07-05 15:42:00</t>
  </si>
  <si>
    <t>3592873</t>
  </si>
  <si>
    <t>TANG WEIZHEN</t>
  </si>
  <si>
    <t>2023-07-05 15:43:56</t>
  </si>
  <si>
    <t>2023-07-03</t>
  </si>
  <si>
    <t>3585986</t>
  </si>
  <si>
    <t>富荟土瓜湾酒店</t>
  </si>
  <si>
    <t>Xu Ruijie,Yang Meihui</t>
  </si>
  <si>
    <t>1456.00</t>
  </si>
  <si>
    <t>2023-07-05 15:33:12</t>
  </si>
  <si>
    <t>2023-06-30</t>
  </si>
  <si>
    <t>3575332</t>
  </si>
  <si>
    <t>香港九龙酒店</t>
  </si>
  <si>
    <t>WANG LIFEN,WANG JINGJUN,WANG FEIFEI</t>
  </si>
  <si>
    <t>5988.00</t>
  </si>
  <si>
    <t>2023-07-01 15:46:28</t>
  </si>
  <si>
    <t>3570952</t>
  </si>
  <si>
    <t>SHAO LINGLING,LIU ZHENGZHENG</t>
  </si>
  <si>
    <t>2023-07-05</t>
  </si>
  <si>
    <t>7156.00</t>
  </si>
  <si>
    <t>2023-06-30 11:02:51</t>
  </si>
  <si>
    <t>2023-06-29</t>
  </si>
  <si>
    <t>3570938</t>
  </si>
  <si>
    <t>SHAO LINGLING</t>
  </si>
  <si>
    <t>3556.00</t>
  </si>
  <si>
    <t>2023-06-30 15:02:42</t>
  </si>
  <si>
    <t>3570703</t>
  </si>
  <si>
    <t>历山酒店</t>
  </si>
  <si>
    <t>LI Huanying,LIN Feng</t>
  </si>
  <si>
    <t>2023-07-06</t>
  </si>
  <si>
    <t>1654.00</t>
  </si>
  <si>
    <t>2023-06-30 12:44:11</t>
  </si>
  <si>
    <t>2023-06-10</t>
  </si>
  <si>
    <t>3487874</t>
  </si>
  <si>
    <t>XU YULAN,WANG ENMIAO</t>
  </si>
  <si>
    <t>3078.00</t>
  </si>
  <si>
    <t>2023-06-12 11:15:41</t>
  </si>
  <si>
    <t>2023-05-25</t>
  </si>
  <si>
    <t>3419143</t>
  </si>
  <si>
    <t>ZHANG QI,BO MENG</t>
  </si>
  <si>
    <t>2402.00</t>
  </si>
  <si>
    <t>2023-05-25 18:02:05</t>
  </si>
  <si>
    <t>3419135</t>
  </si>
  <si>
    <t>CHEN LIBO,ZHANG YUANYUAN</t>
  </si>
  <si>
    <t>2023-05-25 18:02:09</t>
  </si>
  <si>
    <t>2023-05-20</t>
  </si>
  <si>
    <t>3398433</t>
  </si>
  <si>
    <t>He Mei,Guo Yuqing</t>
  </si>
  <si>
    <t>1825.00</t>
  </si>
  <si>
    <t>2023-06-09 14:28:36</t>
  </si>
  <si>
    <t>2023-05-13</t>
  </si>
  <si>
    <t>3363624</t>
  </si>
  <si>
    <t>YOU KAIYUN</t>
  </si>
  <si>
    <t>2023-07-02</t>
  </si>
  <si>
    <t>4227.00</t>
  </si>
  <si>
    <t>2023-05-13 21:19:04</t>
  </si>
  <si>
    <t>2023-05-10</t>
  </si>
  <si>
    <t>3350184</t>
  </si>
  <si>
    <t>YAM WAI,SONG XIAOLIN</t>
  </si>
  <si>
    <t>5750.00</t>
  </si>
  <si>
    <t>2023-05-11 17:01:03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</si>
</sst>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15</xdr:col>
      <xdr:colOff>9525</xdr:colOff>
      <xdr:row>73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1065847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45111</v>
      </c>
      <c r="G2" s="6">
        <v>45115</v>
      </c>
      <c r="H2" s="4">
        <v>2</v>
      </c>
      <c r="I2" s="4">
        <v>4</v>
      </c>
      <c r="J2" s="4">
        <v>8</v>
      </c>
      <c r="K2" s="4" t="s">
        <v>30</v>
      </c>
      <c r="L2" s="4">
        <v>5750</v>
      </c>
      <c r="M2" s="4">
        <v>5750</v>
      </c>
      <c r="N2" s="4" t="s">
        <v>31</v>
      </c>
      <c r="O2" s="4" t="s">
        <v>32</v>
      </c>
      <c r="P2" s="4" t="s">
        <v>33</v>
      </c>
      <c r="Q2" s="4">
        <v>0</v>
      </c>
      <c r="R2" s="7">
        <v>45056</v>
      </c>
      <c r="S2" s="6">
        <v>45130</v>
      </c>
      <c r="T2" s="4" t="s">
        <v>34</v>
      </c>
      <c r="U2" s="4">
        <v>5750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45109</v>
      </c>
      <c r="G3" s="6">
        <v>45115</v>
      </c>
      <c r="H3" s="4">
        <v>1</v>
      </c>
      <c r="I3" s="4">
        <v>6</v>
      </c>
      <c r="J3" s="4">
        <v>6</v>
      </c>
      <c r="K3" s="4" t="s">
        <v>30</v>
      </c>
      <c r="L3" s="4">
        <v>4227</v>
      </c>
      <c r="M3" s="4">
        <v>4227</v>
      </c>
      <c r="N3" s="4" t="s">
        <v>38</v>
      </c>
      <c r="O3" s="4" t="s">
        <v>32</v>
      </c>
      <c r="P3" s="4" t="s">
        <v>33</v>
      </c>
      <c r="Q3" s="4">
        <v>0</v>
      </c>
      <c r="R3" s="7">
        <v>45059</v>
      </c>
      <c r="S3" s="6">
        <v>45130</v>
      </c>
      <c r="T3" s="4" t="s">
        <v>34</v>
      </c>
      <c r="U3" s="4">
        <v>4227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45113</v>
      </c>
      <c r="G4" s="6">
        <v>45115</v>
      </c>
      <c r="H4" s="4">
        <v>1</v>
      </c>
      <c r="I4" s="4">
        <v>2</v>
      </c>
      <c r="J4" s="4">
        <v>2</v>
      </c>
      <c r="K4" s="4" t="s">
        <v>30</v>
      </c>
      <c r="L4" s="4">
        <v>1825</v>
      </c>
      <c r="M4" s="4">
        <v>1825</v>
      </c>
      <c r="N4" s="4" t="s">
        <v>43</v>
      </c>
      <c r="O4" s="4" t="s">
        <v>32</v>
      </c>
      <c r="P4" s="4" t="s">
        <v>33</v>
      </c>
      <c r="Q4" s="4">
        <v>0</v>
      </c>
      <c r="R4" s="7">
        <v>45066</v>
      </c>
      <c r="S4" s="6">
        <v>45130</v>
      </c>
      <c r="T4" s="4" t="s">
        <v>34</v>
      </c>
      <c r="U4" s="4">
        <v>1825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45114</v>
      </c>
      <c r="G5" s="6">
        <v>45115</v>
      </c>
      <c r="H5" s="4">
        <v>1</v>
      </c>
      <c r="I5" s="4">
        <v>1</v>
      </c>
      <c r="J5" s="4">
        <v>1</v>
      </c>
      <c r="K5" s="4" t="s">
        <v>30</v>
      </c>
      <c r="L5" s="4">
        <v>448</v>
      </c>
      <c r="M5" s="4">
        <v>448</v>
      </c>
      <c r="N5" s="4" t="s">
        <v>48</v>
      </c>
      <c r="O5" s="4" t="s">
        <v>32</v>
      </c>
      <c r="P5" s="4" t="s">
        <v>33</v>
      </c>
      <c r="Q5" s="4">
        <v>0</v>
      </c>
      <c r="R5" s="7">
        <v>45106.0000115741</v>
      </c>
      <c r="S5" s="6">
        <v>45130</v>
      </c>
      <c r="T5" s="4" t="s">
        <v>34</v>
      </c>
      <c r="U5" s="4">
        <v>448</v>
      </c>
      <c r="V5" s="4">
        <v>0</v>
      </c>
      <c r="W5" s="4">
        <v>0</v>
      </c>
      <c r="X5" s="4" t="s">
        <v>36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46</v>
      </c>
      <c r="E6" s="4" t="s">
        <v>51</v>
      </c>
      <c r="F6" s="6">
        <v>45114</v>
      </c>
      <c r="G6" s="6">
        <v>45115</v>
      </c>
      <c r="H6" s="4">
        <v>1</v>
      </c>
      <c r="I6" s="4">
        <v>1</v>
      </c>
      <c r="J6" s="4">
        <v>1</v>
      </c>
      <c r="K6" s="4" t="s">
        <v>30</v>
      </c>
      <c r="L6" s="4">
        <v>448</v>
      </c>
      <c r="M6" s="4">
        <v>448</v>
      </c>
      <c r="N6" s="4" t="s">
        <v>52</v>
      </c>
      <c r="O6" s="4" t="s">
        <v>32</v>
      </c>
      <c r="P6" s="4" t="s">
        <v>33</v>
      </c>
      <c r="Q6" s="4">
        <v>0</v>
      </c>
      <c r="R6" s="7">
        <v>45106.0000115741</v>
      </c>
      <c r="S6" s="6">
        <v>45130</v>
      </c>
      <c r="T6" s="4" t="s">
        <v>34</v>
      </c>
      <c r="U6" s="4">
        <v>448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45113</v>
      </c>
      <c r="G7" s="6">
        <v>45115</v>
      </c>
      <c r="H7" s="4">
        <v>1</v>
      </c>
      <c r="I7" s="4">
        <v>2</v>
      </c>
      <c r="J7" s="4">
        <v>2</v>
      </c>
      <c r="K7" s="4" t="s">
        <v>30</v>
      </c>
      <c r="L7" s="4">
        <v>1654</v>
      </c>
      <c r="M7" s="4">
        <v>1654</v>
      </c>
      <c r="N7" s="4" t="s">
        <v>54</v>
      </c>
      <c r="O7" s="4" t="s">
        <v>32</v>
      </c>
      <c r="P7" s="4" t="s">
        <v>33</v>
      </c>
      <c r="Q7" s="4">
        <v>0</v>
      </c>
      <c r="R7" s="7">
        <v>45106.0000115741</v>
      </c>
      <c r="S7" s="6">
        <v>45130</v>
      </c>
      <c r="T7" s="4" t="s">
        <v>34</v>
      </c>
      <c r="U7" s="4">
        <v>1654</v>
      </c>
      <c r="V7" s="4">
        <v>0</v>
      </c>
      <c r="W7" s="4">
        <v>0</v>
      </c>
      <c r="X7" s="4" t="s">
        <v>55</v>
      </c>
      <c r="Y7" s="4" t="s">
        <v>36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45110</v>
      </c>
      <c r="G8" s="6">
        <v>45115</v>
      </c>
      <c r="H8" s="4">
        <v>1</v>
      </c>
      <c r="I8" s="4">
        <v>5</v>
      </c>
      <c r="J8" s="4">
        <v>5</v>
      </c>
      <c r="K8" s="4" t="s">
        <v>30</v>
      </c>
      <c r="L8" s="4">
        <v>1526</v>
      </c>
      <c r="M8" s="4">
        <v>1526</v>
      </c>
      <c r="N8" s="4" t="s">
        <v>59</v>
      </c>
      <c r="O8" s="4" t="s">
        <v>32</v>
      </c>
      <c r="P8" s="4" t="s">
        <v>33</v>
      </c>
      <c r="Q8" s="4">
        <v>0</v>
      </c>
      <c r="R8" s="7">
        <v>45109.0000115741</v>
      </c>
      <c r="S8" s="6">
        <v>45130</v>
      </c>
      <c r="T8" s="4" t="s">
        <v>34</v>
      </c>
      <c r="U8" s="4">
        <v>1526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46</v>
      </c>
      <c r="E9" s="4" t="s">
        <v>61</v>
      </c>
      <c r="F9" s="6">
        <v>45114</v>
      </c>
      <c r="G9" s="6">
        <v>45115</v>
      </c>
      <c r="H9" s="4">
        <v>1</v>
      </c>
      <c r="I9" s="4">
        <v>1</v>
      </c>
      <c r="J9" s="4">
        <v>1</v>
      </c>
      <c r="K9" s="4" t="s">
        <v>30</v>
      </c>
      <c r="L9" s="4">
        <v>485.25</v>
      </c>
      <c r="M9" s="4">
        <v>485.25</v>
      </c>
      <c r="N9" s="4" t="s">
        <v>62</v>
      </c>
      <c r="O9" s="4" t="s">
        <v>32</v>
      </c>
      <c r="P9" s="4" t="s">
        <v>33</v>
      </c>
      <c r="Q9" s="4">
        <v>0</v>
      </c>
      <c r="R9" s="7">
        <v>45110.0000115741</v>
      </c>
      <c r="S9" s="6">
        <v>45130</v>
      </c>
      <c r="T9" s="4" t="s">
        <v>34</v>
      </c>
      <c r="U9" s="4">
        <v>485.25</v>
      </c>
      <c r="V9" s="4">
        <v>0</v>
      </c>
      <c r="W9" s="4">
        <v>0</v>
      </c>
      <c r="X9" s="4" t="s">
        <v>36</v>
      </c>
      <c r="Y9" s="4" t="s">
        <v>63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57</v>
      </c>
      <c r="E10" s="4" t="s">
        <v>65</v>
      </c>
      <c r="F10" s="6">
        <v>45114</v>
      </c>
      <c r="G10" s="6">
        <v>45115</v>
      </c>
      <c r="H10" s="4">
        <v>1</v>
      </c>
      <c r="I10" s="4">
        <v>1</v>
      </c>
      <c r="J10" s="4">
        <v>1</v>
      </c>
      <c r="K10" s="4" t="s">
        <v>30</v>
      </c>
      <c r="L10" s="4">
        <v>294</v>
      </c>
      <c r="M10" s="4">
        <v>294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45113.0000115741</v>
      </c>
      <c r="S10" s="6">
        <v>45130</v>
      </c>
      <c r="T10" s="4" t="s">
        <v>34</v>
      </c>
      <c r="U10" s="4">
        <v>294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57</v>
      </c>
      <c r="E11" s="4" t="s">
        <v>58</v>
      </c>
      <c r="F11" s="6">
        <v>45114</v>
      </c>
      <c r="G11" s="6">
        <v>45115</v>
      </c>
      <c r="H11" s="4">
        <v>1</v>
      </c>
      <c r="I11" s="4">
        <v>1</v>
      </c>
      <c r="J11" s="4">
        <v>1</v>
      </c>
      <c r="K11" s="4" t="s">
        <v>30</v>
      </c>
      <c r="L11" s="4">
        <v>305.2</v>
      </c>
      <c r="M11" s="4">
        <v>305.2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45113.0000115741</v>
      </c>
      <c r="S11" s="6">
        <v>45130</v>
      </c>
      <c r="T11" s="4" t="s">
        <v>34</v>
      </c>
      <c r="U11" s="4">
        <v>305.2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57</v>
      </c>
      <c r="E12" s="4" t="s">
        <v>70</v>
      </c>
      <c r="F12" s="6">
        <v>45114</v>
      </c>
      <c r="G12" s="6">
        <v>45115</v>
      </c>
      <c r="H12" s="4">
        <v>1</v>
      </c>
      <c r="I12" s="4">
        <v>1</v>
      </c>
      <c r="J12" s="4">
        <v>1</v>
      </c>
      <c r="K12" s="4" t="s">
        <v>30</v>
      </c>
      <c r="L12" s="4">
        <v>305.2</v>
      </c>
      <c r="M12" s="4">
        <v>305.2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45114</v>
      </c>
      <c r="S12" s="6">
        <v>45130</v>
      </c>
      <c r="T12" s="4" t="s">
        <v>34</v>
      </c>
      <c r="U12" s="4">
        <v>305.2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28</v>
      </c>
      <c r="E13" s="4" t="s">
        <v>29</v>
      </c>
      <c r="F13" s="6">
        <v>45113</v>
      </c>
      <c r="G13" s="6">
        <v>45116</v>
      </c>
      <c r="H13" s="4">
        <v>1</v>
      </c>
      <c r="I13" s="4">
        <v>3</v>
      </c>
      <c r="J13" s="4">
        <v>3</v>
      </c>
      <c r="K13" s="4" t="s">
        <v>30</v>
      </c>
      <c r="L13" s="4">
        <v>2402</v>
      </c>
      <c r="M13" s="4">
        <v>2402</v>
      </c>
      <c r="N13" s="4" t="s">
        <v>73</v>
      </c>
      <c r="O13" s="4" t="s">
        <v>74</v>
      </c>
      <c r="P13" s="4" t="s">
        <v>33</v>
      </c>
      <c r="Q13" s="4">
        <v>0</v>
      </c>
      <c r="R13" s="7">
        <v>45071</v>
      </c>
      <c r="S13" s="6">
        <v>45131</v>
      </c>
      <c r="T13" s="4" t="s">
        <v>34</v>
      </c>
      <c r="U13" s="4">
        <v>2402</v>
      </c>
      <c r="V13" s="4">
        <v>0</v>
      </c>
      <c r="W13" s="4">
        <v>0</v>
      </c>
      <c r="X13" s="4" t="s">
        <v>75</v>
      </c>
      <c r="Y13" s="4" t="s">
        <v>36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28</v>
      </c>
      <c r="E14" s="4" t="s">
        <v>29</v>
      </c>
      <c r="F14" s="6">
        <v>45113</v>
      </c>
      <c r="G14" s="6">
        <v>45116</v>
      </c>
      <c r="H14" s="4">
        <v>1</v>
      </c>
      <c r="I14" s="4">
        <v>3</v>
      </c>
      <c r="J14" s="4">
        <v>3</v>
      </c>
      <c r="K14" s="4" t="s">
        <v>30</v>
      </c>
      <c r="L14" s="4">
        <v>2402</v>
      </c>
      <c r="M14" s="4">
        <v>2402</v>
      </c>
      <c r="N14" s="4" t="s">
        <v>77</v>
      </c>
      <c r="O14" s="4" t="s">
        <v>74</v>
      </c>
      <c r="P14" s="4" t="s">
        <v>33</v>
      </c>
      <c r="Q14" s="4">
        <v>0</v>
      </c>
      <c r="R14" s="7">
        <v>45071</v>
      </c>
      <c r="S14" s="6">
        <v>45131</v>
      </c>
      <c r="T14" s="4" t="s">
        <v>34</v>
      </c>
      <c r="U14" s="4">
        <v>2402</v>
      </c>
      <c r="V14" s="4">
        <v>0</v>
      </c>
      <c r="W14" s="4">
        <v>0</v>
      </c>
      <c r="X14" s="4" t="s">
        <v>78</v>
      </c>
      <c r="Y14" s="4" t="s">
        <v>36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41</v>
      </c>
      <c r="E15" s="4" t="s">
        <v>80</v>
      </c>
      <c r="F15" s="6">
        <v>45113</v>
      </c>
      <c r="G15" s="6">
        <v>45116</v>
      </c>
      <c r="H15" s="4">
        <v>1</v>
      </c>
      <c r="I15" s="4">
        <v>3</v>
      </c>
      <c r="J15" s="4">
        <v>3</v>
      </c>
      <c r="K15" s="4" t="s">
        <v>30</v>
      </c>
      <c r="L15" s="4">
        <v>3078</v>
      </c>
      <c r="M15" s="4">
        <v>3078</v>
      </c>
      <c r="N15" s="4" t="s">
        <v>81</v>
      </c>
      <c r="O15" s="4" t="s">
        <v>74</v>
      </c>
      <c r="P15" s="4" t="s">
        <v>33</v>
      </c>
      <c r="Q15" s="4">
        <v>0</v>
      </c>
      <c r="R15" s="7">
        <v>45087.0000115741</v>
      </c>
      <c r="S15" s="6">
        <v>45131</v>
      </c>
      <c r="T15" s="4" t="s">
        <v>34</v>
      </c>
      <c r="U15" s="4">
        <v>3078</v>
      </c>
      <c r="V15" s="4">
        <v>0</v>
      </c>
      <c r="W15" s="4">
        <v>0</v>
      </c>
      <c r="X15" s="4" t="s">
        <v>82</v>
      </c>
      <c r="Y15" s="4" t="s">
        <v>36</v>
      </c>
    </row>
    <row r="16" s="4" customFormat="1" spans="1:25">
      <c r="A16" s="4" t="s">
        <v>83</v>
      </c>
      <c r="B16" s="4" t="s">
        <v>26</v>
      </c>
      <c r="C16" s="4" t="s">
        <v>27</v>
      </c>
      <c r="D16" s="4" t="s">
        <v>41</v>
      </c>
      <c r="E16" s="4" t="s">
        <v>80</v>
      </c>
      <c r="F16" s="6">
        <v>45112</v>
      </c>
      <c r="G16" s="6">
        <v>45116</v>
      </c>
      <c r="H16" s="4">
        <v>1</v>
      </c>
      <c r="I16" s="4">
        <v>4</v>
      </c>
      <c r="J16" s="4">
        <v>4</v>
      </c>
      <c r="K16" s="4" t="s">
        <v>30</v>
      </c>
      <c r="L16" s="4">
        <v>3556</v>
      </c>
      <c r="M16" s="4">
        <v>3556</v>
      </c>
      <c r="N16" s="4" t="s">
        <v>84</v>
      </c>
      <c r="O16" s="4" t="s">
        <v>74</v>
      </c>
      <c r="P16" s="4" t="s">
        <v>33</v>
      </c>
      <c r="Q16" s="4">
        <v>0</v>
      </c>
      <c r="R16" s="7">
        <v>45106</v>
      </c>
      <c r="S16" s="6">
        <v>45131</v>
      </c>
      <c r="T16" s="4" t="s">
        <v>34</v>
      </c>
      <c r="U16" s="4">
        <v>3556</v>
      </c>
      <c r="V16" s="4">
        <v>0</v>
      </c>
      <c r="W16" s="4">
        <v>0</v>
      </c>
      <c r="X16" s="4" t="s">
        <v>85</v>
      </c>
      <c r="Y16" s="4" t="s">
        <v>36</v>
      </c>
    </row>
    <row r="17" s="4" customFormat="1" spans="1:25">
      <c r="A17" s="4" t="s">
        <v>86</v>
      </c>
      <c r="B17" s="4" t="s">
        <v>26</v>
      </c>
      <c r="C17" s="4" t="s">
        <v>27</v>
      </c>
      <c r="D17" s="4" t="s">
        <v>41</v>
      </c>
      <c r="E17" s="4" t="s">
        <v>42</v>
      </c>
      <c r="F17" s="6">
        <v>45112</v>
      </c>
      <c r="G17" s="6">
        <v>45116</v>
      </c>
      <c r="H17" s="4">
        <v>2</v>
      </c>
      <c r="I17" s="4">
        <v>4</v>
      </c>
      <c r="J17" s="4">
        <v>8</v>
      </c>
      <c r="K17" s="4" t="s">
        <v>30</v>
      </c>
      <c r="L17" s="4">
        <v>7156</v>
      </c>
      <c r="M17" s="4">
        <v>7156</v>
      </c>
      <c r="N17" s="4" t="s">
        <v>87</v>
      </c>
      <c r="O17" s="4" t="s">
        <v>74</v>
      </c>
      <c r="P17" s="4" t="s">
        <v>33</v>
      </c>
      <c r="Q17" s="4">
        <v>0</v>
      </c>
      <c r="R17" s="7">
        <v>45107</v>
      </c>
      <c r="S17" s="6">
        <v>45131</v>
      </c>
      <c r="T17" s="4" t="s">
        <v>34</v>
      </c>
      <c r="U17" s="4">
        <v>7156</v>
      </c>
      <c r="V17" s="4">
        <v>0</v>
      </c>
      <c r="W17" s="4">
        <v>0</v>
      </c>
      <c r="X17" s="4" t="s">
        <v>88</v>
      </c>
      <c r="Y17" s="4" t="s">
        <v>36</v>
      </c>
    </row>
    <row r="18" s="4" customFormat="1" spans="1:25">
      <c r="A18" s="4" t="s">
        <v>89</v>
      </c>
      <c r="B18" s="4" t="s">
        <v>26</v>
      </c>
      <c r="C18" s="4" t="s">
        <v>27</v>
      </c>
      <c r="D18" s="4" t="s">
        <v>41</v>
      </c>
      <c r="E18" s="4" t="s">
        <v>80</v>
      </c>
      <c r="F18" s="6">
        <v>45114</v>
      </c>
      <c r="G18" s="6">
        <v>45116</v>
      </c>
      <c r="H18" s="4">
        <v>3</v>
      </c>
      <c r="I18" s="4">
        <v>2</v>
      </c>
      <c r="J18" s="4">
        <v>6</v>
      </c>
      <c r="K18" s="4" t="s">
        <v>30</v>
      </c>
      <c r="L18" s="4">
        <v>5988</v>
      </c>
      <c r="M18" s="4">
        <v>5988</v>
      </c>
      <c r="N18" s="4" t="s">
        <v>90</v>
      </c>
      <c r="O18" s="4" t="s">
        <v>74</v>
      </c>
      <c r="P18" s="4" t="s">
        <v>33</v>
      </c>
      <c r="Q18" s="4">
        <v>0</v>
      </c>
      <c r="R18" s="7">
        <v>45107.0000115741</v>
      </c>
      <c r="S18" s="6">
        <v>45131</v>
      </c>
      <c r="T18" s="4" t="s">
        <v>34</v>
      </c>
      <c r="U18" s="4">
        <v>5988</v>
      </c>
      <c r="V18" s="4">
        <v>0</v>
      </c>
      <c r="W18" s="4">
        <v>0</v>
      </c>
      <c r="X18" s="4" t="s">
        <v>91</v>
      </c>
      <c r="Y18" s="4" t="s">
        <v>36</v>
      </c>
    </row>
    <row r="19" s="4" customFormat="1" spans="1:25">
      <c r="A19" s="4" t="s">
        <v>92</v>
      </c>
      <c r="B19" s="4" t="s">
        <v>26</v>
      </c>
      <c r="C19" s="4" t="s">
        <v>27</v>
      </c>
      <c r="D19" s="4" t="s">
        <v>46</v>
      </c>
      <c r="E19" s="4" t="s">
        <v>61</v>
      </c>
      <c r="F19" s="6">
        <v>45114</v>
      </c>
      <c r="G19" s="6">
        <v>45116</v>
      </c>
      <c r="H19" s="4">
        <v>1</v>
      </c>
      <c r="I19" s="4">
        <v>2</v>
      </c>
      <c r="J19" s="4">
        <v>2</v>
      </c>
      <c r="K19" s="4" t="s">
        <v>30</v>
      </c>
      <c r="L19" s="4">
        <v>924</v>
      </c>
      <c r="M19" s="4">
        <v>924</v>
      </c>
      <c r="N19" s="4" t="s">
        <v>93</v>
      </c>
      <c r="O19" s="4" t="s">
        <v>74</v>
      </c>
      <c r="P19" s="4" t="s">
        <v>33</v>
      </c>
      <c r="Q19" s="4">
        <v>0</v>
      </c>
      <c r="R19" s="7">
        <v>45108</v>
      </c>
      <c r="S19" s="6">
        <v>45131</v>
      </c>
      <c r="T19" s="4" t="s">
        <v>34</v>
      </c>
      <c r="U19" s="4">
        <v>924</v>
      </c>
      <c r="V19" s="4">
        <v>0</v>
      </c>
      <c r="W19" s="4">
        <v>0</v>
      </c>
      <c r="X19" s="4" t="s">
        <v>36</v>
      </c>
      <c r="Y19" s="4" t="s">
        <v>94</v>
      </c>
    </row>
    <row r="20" s="4" customFormat="1" spans="1:25">
      <c r="A20" s="4" t="s">
        <v>95</v>
      </c>
      <c r="B20" s="4" t="s">
        <v>26</v>
      </c>
      <c r="C20" s="4" t="s">
        <v>27</v>
      </c>
      <c r="D20" s="4" t="s">
        <v>96</v>
      </c>
      <c r="E20" s="4" t="s">
        <v>97</v>
      </c>
      <c r="F20" s="6">
        <v>45114</v>
      </c>
      <c r="G20" s="6">
        <v>45116</v>
      </c>
      <c r="H20" s="4">
        <v>1</v>
      </c>
      <c r="I20" s="4">
        <v>2</v>
      </c>
      <c r="J20" s="4">
        <v>2</v>
      </c>
      <c r="K20" s="4" t="s">
        <v>30</v>
      </c>
      <c r="L20" s="4">
        <v>1456</v>
      </c>
      <c r="M20" s="4">
        <v>1456</v>
      </c>
      <c r="N20" s="4" t="s">
        <v>98</v>
      </c>
      <c r="O20" s="4" t="s">
        <v>74</v>
      </c>
      <c r="P20" s="4" t="s">
        <v>33</v>
      </c>
      <c r="Q20" s="4">
        <v>0</v>
      </c>
      <c r="R20" s="7">
        <v>45110.0000115741</v>
      </c>
      <c r="S20" s="6">
        <v>45131</v>
      </c>
      <c r="T20" s="4" t="s">
        <v>34</v>
      </c>
      <c r="U20" s="4">
        <v>1456</v>
      </c>
      <c r="V20" s="4">
        <v>0</v>
      </c>
      <c r="W20" s="4">
        <v>0</v>
      </c>
      <c r="X20" s="4" t="s">
        <v>99</v>
      </c>
      <c r="Y20" s="4" t="s">
        <v>36</v>
      </c>
    </row>
    <row r="21" s="4" customFormat="1" spans="1:25">
      <c r="A21" s="4" t="s">
        <v>100</v>
      </c>
      <c r="B21" s="4" t="s">
        <v>26</v>
      </c>
      <c r="C21" s="4" t="s">
        <v>27</v>
      </c>
      <c r="D21" s="4" t="s">
        <v>101</v>
      </c>
      <c r="E21" s="4" t="s">
        <v>102</v>
      </c>
      <c r="F21" s="6">
        <v>45114</v>
      </c>
      <c r="G21" s="6">
        <v>45116</v>
      </c>
      <c r="H21" s="4">
        <v>1</v>
      </c>
      <c r="I21" s="4">
        <v>2</v>
      </c>
      <c r="J21" s="4">
        <v>2</v>
      </c>
      <c r="K21" s="4" t="s">
        <v>30</v>
      </c>
      <c r="L21" s="4">
        <v>1664</v>
      </c>
      <c r="M21" s="4">
        <v>1664</v>
      </c>
      <c r="N21" s="4" t="s">
        <v>103</v>
      </c>
      <c r="O21" s="4" t="s">
        <v>74</v>
      </c>
      <c r="P21" s="4" t="s">
        <v>33</v>
      </c>
      <c r="Q21" s="4">
        <v>0</v>
      </c>
      <c r="R21" s="7">
        <v>45111</v>
      </c>
      <c r="S21" s="6">
        <v>45131</v>
      </c>
      <c r="T21" s="4" t="s">
        <v>34</v>
      </c>
      <c r="U21" s="4">
        <v>1664</v>
      </c>
      <c r="V21" s="4">
        <v>0</v>
      </c>
      <c r="W21" s="4">
        <v>0</v>
      </c>
      <c r="X21" s="4" t="s">
        <v>104</v>
      </c>
      <c r="Y21" s="4" t="s">
        <v>36</v>
      </c>
    </row>
    <row r="22" s="4" customFormat="1" spans="1:25">
      <c r="A22" s="4" t="s">
        <v>105</v>
      </c>
      <c r="B22" s="4" t="s">
        <v>26</v>
      </c>
      <c r="C22" s="4" t="s">
        <v>27</v>
      </c>
      <c r="D22" s="4" t="s">
        <v>101</v>
      </c>
      <c r="E22" s="4" t="s">
        <v>102</v>
      </c>
      <c r="F22" s="6">
        <v>45114</v>
      </c>
      <c r="G22" s="6">
        <v>45116</v>
      </c>
      <c r="H22" s="4">
        <v>1</v>
      </c>
      <c r="I22" s="4">
        <v>2</v>
      </c>
      <c r="J22" s="4">
        <v>2</v>
      </c>
      <c r="K22" s="4" t="s">
        <v>30</v>
      </c>
      <c r="L22" s="4">
        <v>1664</v>
      </c>
      <c r="M22" s="4">
        <v>1664</v>
      </c>
      <c r="N22" s="4" t="s">
        <v>106</v>
      </c>
      <c r="O22" s="4" t="s">
        <v>74</v>
      </c>
      <c r="P22" s="4" t="s">
        <v>33</v>
      </c>
      <c r="Q22" s="4">
        <v>0</v>
      </c>
      <c r="R22" s="7">
        <v>45111</v>
      </c>
      <c r="S22" s="6">
        <v>45131</v>
      </c>
      <c r="T22" s="4" t="s">
        <v>34</v>
      </c>
      <c r="U22" s="4">
        <v>1664</v>
      </c>
      <c r="V22" s="4">
        <v>0</v>
      </c>
      <c r="W22" s="4">
        <v>0</v>
      </c>
      <c r="X22" s="4" t="s">
        <v>107</v>
      </c>
      <c r="Y22" s="4" t="s">
        <v>36</v>
      </c>
    </row>
    <row r="23" s="4" customFormat="1" spans="1:25">
      <c r="A23" s="4" t="s">
        <v>108</v>
      </c>
      <c r="B23" s="4" t="s">
        <v>26</v>
      </c>
      <c r="C23" s="4" t="s">
        <v>27</v>
      </c>
      <c r="D23" s="4" t="s">
        <v>46</v>
      </c>
      <c r="E23" s="4" t="s">
        <v>109</v>
      </c>
      <c r="F23" s="6">
        <v>45115</v>
      </c>
      <c r="G23" s="6">
        <v>45116</v>
      </c>
      <c r="H23" s="4">
        <v>3</v>
      </c>
      <c r="I23" s="4">
        <v>1</v>
      </c>
      <c r="J23" s="4">
        <v>3</v>
      </c>
      <c r="K23" s="4" t="s">
        <v>30</v>
      </c>
      <c r="L23" s="4">
        <v>1358.7</v>
      </c>
      <c r="M23" s="4">
        <v>1358.7</v>
      </c>
      <c r="N23" s="4" t="s">
        <v>110</v>
      </c>
      <c r="O23" s="4" t="s">
        <v>74</v>
      </c>
      <c r="P23" s="4" t="s">
        <v>33</v>
      </c>
      <c r="Q23" s="4">
        <v>0</v>
      </c>
      <c r="R23" s="7">
        <v>45114</v>
      </c>
      <c r="S23" s="6">
        <v>45131</v>
      </c>
      <c r="T23" s="4" t="s">
        <v>34</v>
      </c>
      <c r="U23" s="4">
        <v>1358.7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111</v>
      </c>
      <c r="B24" s="4" t="s">
        <v>26</v>
      </c>
      <c r="C24" s="4" t="s">
        <v>27</v>
      </c>
      <c r="D24" s="4" t="s">
        <v>46</v>
      </c>
      <c r="E24" s="4" t="s">
        <v>109</v>
      </c>
      <c r="F24" s="6">
        <v>45115</v>
      </c>
      <c r="G24" s="6">
        <v>45116</v>
      </c>
      <c r="H24" s="4">
        <v>1</v>
      </c>
      <c r="I24" s="4">
        <v>1</v>
      </c>
      <c r="J24" s="4">
        <v>1</v>
      </c>
      <c r="K24" s="4" t="s">
        <v>30</v>
      </c>
      <c r="L24" s="4">
        <v>452.9</v>
      </c>
      <c r="M24" s="4">
        <v>452.9</v>
      </c>
      <c r="N24" s="4" t="s">
        <v>112</v>
      </c>
      <c r="O24" s="4" t="s">
        <v>74</v>
      </c>
      <c r="P24" s="4" t="s">
        <v>33</v>
      </c>
      <c r="Q24" s="4">
        <v>0</v>
      </c>
      <c r="R24" s="7">
        <v>45114</v>
      </c>
      <c r="S24" s="6">
        <v>45131</v>
      </c>
      <c r="T24" s="4" t="s">
        <v>34</v>
      </c>
      <c r="U24" s="4">
        <v>452.9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113</v>
      </c>
      <c r="B25" s="4" t="s">
        <v>26</v>
      </c>
      <c r="C25" s="4" t="s">
        <v>27</v>
      </c>
      <c r="D25" s="4" t="s">
        <v>46</v>
      </c>
      <c r="E25" s="4" t="s">
        <v>61</v>
      </c>
      <c r="F25" s="6">
        <v>45115</v>
      </c>
      <c r="G25" s="6">
        <v>45116</v>
      </c>
      <c r="H25" s="4">
        <v>1</v>
      </c>
      <c r="I25" s="4">
        <v>1</v>
      </c>
      <c r="J25" s="4">
        <v>1</v>
      </c>
      <c r="K25" s="4" t="s">
        <v>30</v>
      </c>
      <c r="L25" s="4">
        <v>452.9</v>
      </c>
      <c r="M25" s="4">
        <v>452.9</v>
      </c>
      <c r="N25" s="4" t="s">
        <v>114</v>
      </c>
      <c r="O25" s="4" t="s">
        <v>74</v>
      </c>
      <c r="P25" s="4" t="s">
        <v>33</v>
      </c>
      <c r="Q25" s="4">
        <v>0</v>
      </c>
      <c r="R25" s="7">
        <v>45114.0000115741</v>
      </c>
      <c r="S25" s="6">
        <v>45131</v>
      </c>
      <c r="T25" s="4" t="s">
        <v>34</v>
      </c>
      <c r="U25" s="4">
        <v>452.9</v>
      </c>
      <c r="V25" s="4">
        <v>0</v>
      </c>
      <c r="W25" s="4">
        <v>0</v>
      </c>
      <c r="X25" s="4" t="s">
        <v>36</v>
      </c>
      <c r="Y25" s="4" t="s">
        <v>115</v>
      </c>
    </row>
    <row r="26" s="4" customFormat="1" spans="1:25">
      <c r="A26" s="4" t="s">
        <v>116</v>
      </c>
      <c r="B26" s="4" t="s">
        <v>26</v>
      </c>
      <c r="C26" s="4" t="s">
        <v>27</v>
      </c>
      <c r="D26" s="4" t="s">
        <v>117</v>
      </c>
      <c r="E26" s="4" t="s">
        <v>118</v>
      </c>
      <c r="F26" s="6">
        <v>45115</v>
      </c>
      <c r="G26" s="6">
        <v>45116</v>
      </c>
      <c r="H26" s="4">
        <v>2</v>
      </c>
      <c r="I26" s="4">
        <v>1</v>
      </c>
      <c r="J26" s="4">
        <v>2</v>
      </c>
      <c r="K26" s="4" t="s">
        <v>30</v>
      </c>
      <c r="L26" s="4">
        <v>504</v>
      </c>
      <c r="M26" s="4">
        <v>504</v>
      </c>
      <c r="N26" s="4" t="s">
        <v>119</v>
      </c>
      <c r="O26" s="4" t="s">
        <v>74</v>
      </c>
      <c r="P26" s="4" t="s">
        <v>33</v>
      </c>
      <c r="Q26" s="4">
        <v>0</v>
      </c>
      <c r="R26" s="7">
        <v>45115</v>
      </c>
      <c r="S26" s="6">
        <v>45131</v>
      </c>
      <c r="T26" s="4" t="s">
        <v>34</v>
      </c>
      <c r="U26" s="4">
        <v>504</v>
      </c>
      <c r="V26" s="4">
        <v>0</v>
      </c>
      <c r="W26" s="4">
        <v>0</v>
      </c>
      <c r="X26" s="4" t="s">
        <v>36</v>
      </c>
      <c r="Y26" s="4" t="s">
        <v>36</v>
      </c>
    </row>
    <row r="27" s="4" customFormat="1" spans="1:25">
      <c r="A27" s="4" t="s">
        <v>113</v>
      </c>
      <c r="B27" s="4" t="s">
        <v>26</v>
      </c>
      <c r="C27" s="4" t="s">
        <v>120</v>
      </c>
      <c r="D27" s="4" t="s">
        <v>46</v>
      </c>
      <c r="E27" s="4" t="s">
        <v>61</v>
      </c>
      <c r="F27" s="6">
        <v>45115</v>
      </c>
      <c r="G27" s="6">
        <v>45116</v>
      </c>
      <c r="H27" s="4">
        <v>1</v>
      </c>
      <c r="I27" s="4">
        <v>1</v>
      </c>
      <c r="J27" s="4">
        <v>1</v>
      </c>
      <c r="K27" s="4" t="s">
        <v>30</v>
      </c>
      <c r="L27" s="4">
        <v>-452.9</v>
      </c>
      <c r="M27" s="4">
        <v>-452.9</v>
      </c>
      <c r="N27" s="4" t="s">
        <v>114</v>
      </c>
      <c r="O27" s="4" t="s">
        <v>74</v>
      </c>
      <c r="P27" s="4" t="s">
        <v>33</v>
      </c>
      <c r="Q27" s="4">
        <v>0</v>
      </c>
      <c r="R27" s="7">
        <v>45114.0000115741</v>
      </c>
      <c r="S27" s="6">
        <v>45131</v>
      </c>
      <c r="T27" s="4" t="s">
        <v>34</v>
      </c>
      <c r="U27" s="4">
        <v>-452.9</v>
      </c>
      <c r="V27" s="4">
        <v>0</v>
      </c>
      <c r="W27" s="4">
        <v>0</v>
      </c>
      <c r="X27" s="4" t="s">
        <v>36</v>
      </c>
      <c r="Y27" s="4" t="s">
        <v>115</v>
      </c>
    </row>
    <row r="28" s="4" customFormat="1" spans="1:25">
      <c r="A28" s="4" t="s">
        <v>121</v>
      </c>
      <c r="B28" s="4" t="s">
        <v>26</v>
      </c>
      <c r="C28" s="4" t="s">
        <v>27</v>
      </c>
      <c r="D28" s="4" t="s">
        <v>122</v>
      </c>
      <c r="E28" s="4" t="s">
        <v>123</v>
      </c>
      <c r="F28" s="6">
        <v>45115</v>
      </c>
      <c r="G28" s="6">
        <v>45116</v>
      </c>
      <c r="H28" s="4">
        <v>1</v>
      </c>
      <c r="I28" s="4">
        <v>1</v>
      </c>
      <c r="J28" s="4">
        <v>1</v>
      </c>
      <c r="K28" s="4" t="s">
        <v>30</v>
      </c>
      <c r="L28" s="4">
        <v>275.4</v>
      </c>
      <c r="M28" s="4">
        <v>275.4</v>
      </c>
      <c r="N28" s="4" t="s">
        <v>124</v>
      </c>
      <c r="O28" s="4" t="s">
        <v>74</v>
      </c>
      <c r="P28" s="4" t="s">
        <v>33</v>
      </c>
      <c r="Q28" s="4">
        <v>0</v>
      </c>
      <c r="R28" s="7">
        <v>45115.0000115741</v>
      </c>
      <c r="S28" s="6">
        <v>45131</v>
      </c>
      <c r="T28" s="4" t="s">
        <v>34</v>
      </c>
      <c r="U28" s="4">
        <v>275.4</v>
      </c>
      <c r="V28" s="4">
        <v>0</v>
      </c>
      <c r="W28" s="4">
        <v>0</v>
      </c>
      <c r="X28" s="4" t="s">
        <v>125</v>
      </c>
      <c r="Y28" s="4" t="s">
        <v>36</v>
      </c>
    </row>
    <row r="29" s="4" customFormat="1" spans="1:25">
      <c r="A29" s="4" t="s">
        <v>126</v>
      </c>
      <c r="B29" s="4" t="s">
        <v>26</v>
      </c>
      <c r="C29" s="4" t="s">
        <v>27</v>
      </c>
      <c r="D29" s="4" t="s">
        <v>46</v>
      </c>
      <c r="E29" s="4" t="s">
        <v>61</v>
      </c>
      <c r="F29" s="6">
        <v>45115</v>
      </c>
      <c r="G29" s="6">
        <v>45116</v>
      </c>
      <c r="H29" s="4">
        <v>1</v>
      </c>
      <c r="I29" s="4">
        <v>1</v>
      </c>
      <c r="J29" s="4">
        <v>1</v>
      </c>
      <c r="K29" s="4" t="s">
        <v>30</v>
      </c>
      <c r="L29" s="4">
        <v>511</v>
      </c>
      <c r="M29" s="4">
        <v>511</v>
      </c>
      <c r="N29" s="4" t="s">
        <v>127</v>
      </c>
      <c r="O29" s="4" t="s">
        <v>74</v>
      </c>
      <c r="P29" s="4" t="s">
        <v>33</v>
      </c>
      <c r="Q29" s="4">
        <v>0</v>
      </c>
      <c r="R29" s="7">
        <v>45115.0000115741</v>
      </c>
      <c r="S29" s="6">
        <v>45131</v>
      </c>
      <c r="T29" s="4" t="s">
        <v>34</v>
      </c>
      <c r="U29" s="4">
        <v>511</v>
      </c>
      <c r="V29" s="4">
        <v>0</v>
      </c>
      <c r="W29" s="4">
        <v>0</v>
      </c>
      <c r="X29" s="4" t="s">
        <v>36</v>
      </c>
      <c r="Y29" s="4" t="s">
        <v>128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1"/>
  <sheetViews>
    <sheetView tabSelected="1" workbookViewId="0">
      <selection activeCell="A38" sqref="A38:D41"/>
    </sheetView>
  </sheetViews>
  <sheetFormatPr defaultColWidth="9" defaultRowHeight="13.5"/>
  <cols>
    <col min="1" max="1" width="12.625" style="4"/>
    <col min="2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129</v>
      </c>
    </row>
    <row r="2" s="4" customFormat="1" spans="1:9">
      <c r="A2" s="5">
        <v>999224081550778</v>
      </c>
      <c r="B2" s="6">
        <v>45111</v>
      </c>
      <c r="C2" s="6">
        <v>45115</v>
      </c>
      <c r="D2" s="4">
        <v>5750</v>
      </c>
      <c r="E2" s="4" t="str">
        <f>VLOOKUP(A2,HOP!A:L,12,0)</f>
        <v>5750.00</v>
      </c>
      <c r="F2" s="4" t="str">
        <f>VLOOKUP(A2,HOP!A:C,3,0)</f>
        <v>3350184</v>
      </c>
      <c r="G2" s="4">
        <f>D2-E2</f>
        <v>0</v>
      </c>
      <c r="H2" s="4" t="str">
        <f>$H$1&amp;F2</f>
        <v>，3350184</v>
      </c>
      <c r="I2" s="4" t="str">
        <f>VLOOKUP(A2,HOP!A:U,21,0)</f>
        <v>直采</v>
      </c>
    </row>
    <row r="3" s="4" customFormat="1" spans="1:9">
      <c r="A3" s="5">
        <v>999224121290438</v>
      </c>
      <c r="B3" s="6">
        <v>45109</v>
      </c>
      <c r="C3" s="6">
        <v>45115</v>
      </c>
      <c r="D3" s="4">
        <v>4227</v>
      </c>
      <c r="E3" s="4" t="str">
        <f>VLOOKUP(A3,HOP!A:L,12,0)</f>
        <v>4227.00</v>
      </c>
      <c r="F3" s="4" t="str">
        <f>VLOOKUP(A3,HOP!A:C,3,0)</f>
        <v>3363624</v>
      </c>
      <c r="G3" s="4">
        <f t="shared" ref="G3:G28" si="0">D3-E3</f>
        <v>0</v>
      </c>
      <c r="H3" s="4" t="str">
        <f t="shared" ref="H3:H28" si="1">$H$1&amp;F3</f>
        <v>，3363624</v>
      </c>
      <c r="I3" s="4" t="str">
        <f>VLOOKUP(A3,HOP!A:U,21,0)</f>
        <v>直采</v>
      </c>
    </row>
    <row r="4" s="4" customFormat="1" spans="1:9">
      <c r="A4" s="5">
        <v>999224308099814</v>
      </c>
      <c r="B4" s="6">
        <v>45113</v>
      </c>
      <c r="C4" s="6">
        <v>45115</v>
      </c>
      <c r="D4" s="4">
        <v>1825</v>
      </c>
      <c r="E4" s="4" t="str">
        <f>VLOOKUP(A4,HOP!A:L,12,0)</f>
        <v>1825.00</v>
      </c>
      <c r="F4" s="4" t="str">
        <f>VLOOKUP(A4,HOP!A:C,3,0)</f>
        <v>3398433</v>
      </c>
      <c r="G4" s="4">
        <f t="shared" si="0"/>
        <v>0</v>
      </c>
      <c r="H4" s="4" t="str">
        <f t="shared" si="1"/>
        <v>，3398433</v>
      </c>
      <c r="I4" s="4" t="str">
        <f>VLOOKUP(A4,HOP!A:U,21,0)</f>
        <v>直采</v>
      </c>
    </row>
    <row r="5" s="4" customFormat="1" hidden="1" spans="1:10">
      <c r="A5" s="5">
        <v>25024447259</v>
      </c>
      <c r="B5" s="6">
        <v>45114</v>
      </c>
      <c r="C5" s="6">
        <v>45115</v>
      </c>
      <c r="D5" s="4">
        <v>448</v>
      </c>
      <c r="E5" s="4">
        <v>448</v>
      </c>
      <c r="F5" s="8" t="s">
        <v>130</v>
      </c>
      <c r="G5" s="4">
        <f t="shared" si="0"/>
        <v>0</v>
      </c>
      <c r="H5" s="4" t="str">
        <f t="shared" si="1"/>
        <v>，202306291726590021</v>
      </c>
      <c r="I5" s="4" t="e">
        <f>VLOOKUP(A5,HOP!A:U,21,0)</f>
        <v>#N/A</v>
      </c>
      <c r="J5" s="4">
        <v>6.29</v>
      </c>
    </row>
    <row r="6" s="4" customFormat="1" hidden="1" spans="1:10">
      <c r="A6" s="5">
        <v>25024447260</v>
      </c>
      <c r="B6" s="6">
        <v>45114</v>
      </c>
      <c r="C6" s="6">
        <v>45115</v>
      </c>
      <c r="D6" s="4">
        <v>448</v>
      </c>
      <c r="E6" s="4">
        <v>448</v>
      </c>
      <c r="F6" s="8" t="s">
        <v>131</v>
      </c>
      <c r="G6" s="4">
        <f t="shared" si="0"/>
        <v>0</v>
      </c>
      <c r="H6" s="4" t="str">
        <f t="shared" si="1"/>
        <v>，202306291727390068</v>
      </c>
      <c r="I6" s="4" t="e">
        <f>VLOOKUP(A6,HOP!A:U,21,0)</f>
        <v>#N/A</v>
      </c>
      <c r="J6" s="4">
        <v>6.29</v>
      </c>
    </row>
    <row r="7" s="4" customFormat="1" spans="1:9">
      <c r="A7" s="5">
        <v>999225032174524</v>
      </c>
      <c r="B7" s="6">
        <v>45113</v>
      </c>
      <c r="C7" s="6">
        <v>45115</v>
      </c>
      <c r="D7" s="4">
        <v>1654</v>
      </c>
      <c r="E7" s="4" t="str">
        <f>VLOOKUP(A7,HOP!A:L,12,0)</f>
        <v>1654.00</v>
      </c>
      <c r="F7" s="4" t="str">
        <f>VLOOKUP(A7,HOP!A:C,3,0)</f>
        <v>3570703</v>
      </c>
      <c r="G7" s="4">
        <f t="shared" si="0"/>
        <v>0</v>
      </c>
      <c r="H7" s="4" t="str">
        <f t="shared" si="1"/>
        <v>，3570703</v>
      </c>
      <c r="I7" s="4" t="str">
        <f>VLOOKUP(A7,HOP!A:U,21,0)</f>
        <v>直采</v>
      </c>
    </row>
    <row r="8" s="4" customFormat="1" hidden="1" spans="1:10">
      <c r="A8" s="9" t="s">
        <v>132</v>
      </c>
      <c r="B8" s="6">
        <v>45110</v>
      </c>
      <c r="C8" s="6">
        <v>45115</v>
      </c>
      <c r="D8" s="4">
        <v>1526</v>
      </c>
      <c r="E8" s="4">
        <v>1526</v>
      </c>
      <c r="F8" s="8" t="s">
        <v>133</v>
      </c>
      <c r="G8" s="4">
        <f t="shared" si="0"/>
        <v>0</v>
      </c>
      <c r="H8" s="4" t="str">
        <f t="shared" si="1"/>
        <v>，202307020820240076</v>
      </c>
      <c r="I8" s="4" t="e">
        <f>VLOOKUP(A8,HOP!A:U,21,0)</f>
        <v>#N/A</v>
      </c>
      <c r="J8" s="4">
        <v>7.2</v>
      </c>
    </row>
    <row r="9" s="4" customFormat="1" hidden="1" spans="1:10">
      <c r="A9" s="9" t="s">
        <v>134</v>
      </c>
      <c r="B9" s="6">
        <v>45114</v>
      </c>
      <c r="C9" s="6">
        <v>45115</v>
      </c>
      <c r="D9" s="4">
        <v>485.25</v>
      </c>
      <c r="E9" s="4">
        <v>485.25</v>
      </c>
      <c r="F9" s="8" t="s">
        <v>135</v>
      </c>
      <c r="G9" s="4">
        <f t="shared" si="0"/>
        <v>0</v>
      </c>
      <c r="H9" s="4" t="str">
        <f t="shared" si="1"/>
        <v>，202307031634110021</v>
      </c>
      <c r="I9" s="4" t="e">
        <f>VLOOKUP(A9,HOP!A:U,21,0)</f>
        <v>#N/A</v>
      </c>
      <c r="J9" s="4">
        <v>7.3</v>
      </c>
    </row>
    <row r="10" s="4" customFormat="1" hidden="1" spans="1:10">
      <c r="A10" s="9" t="s">
        <v>136</v>
      </c>
      <c r="B10" s="6">
        <v>45114</v>
      </c>
      <c r="C10" s="6">
        <v>45115</v>
      </c>
      <c r="D10" s="4">
        <v>294</v>
      </c>
      <c r="E10" s="4">
        <v>294</v>
      </c>
      <c r="F10" s="8" t="s">
        <v>137</v>
      </c>
      <c r="G10" s="4">
        <f t="shared" si="0"/>
        <v>0</v>
      </c>
      <c r="H10" s="4" t="str">
        <f t="shared" si="1"/>
        <v>，202307061424090021</v>
      </c>
      <c r="I10" s="4" t="e">
        <f>VLOOKUP(A10,HOP!A:U,21,0)</f>
        <v>#N/A</v>
      </c>
      <c r="J10" s="4">
        <v>7.6</v>
      </c>
    </row>
    <row r="11" s="4" customFormat="1" hidden="1" spans="1:10">
      <c r="A11" s="9" t="s">
        <v>138</v>
      </c>
      <c r="B11" s="6">
        <v>45114</v>
      </c>
      <c r="C11" s="6">
        <v>45115</v>
      </c>
      <c r="D11" s="4">
        <v>305.2</v>
      </c>
      <c r="E11" s="4">
        <v>305.2</v>
      </c>
      <c r="F11" s="8" t="s">
        <v>139</v>
      </c>
      <c r="G11" s="4">
        <f t="shared" si="0"/>
        <v>0</v>
      </c>
      <c r="H11" s="4" t="str">
        <f t="shared" si="1"/>
        <v>，202307061427110076</v>
      </c>
      <c r="I11" s="4" t="e">
        <f>VLOOKUP(A11,HOP!A:U,21,0)</f>
        <v>#N/A</v>
      </c>
      <c r="J11" s="4">
        <v>7.6</v>
      </c>
    </row>
    <row r="12" s="4" customFormat="1" hidden="1" spans="1:10">
      <c r="A12" s="9" t="s">
        <v>140</v>
      </c>
      <c r="B12" s="6">
        <v>45114</v>
      </c>
      <c r="C12" s="6">
        <v>45115</v>
      </c>
      <c r="D12" s="4">
        <v>305.2</v>
      </c>
      <c r="E12" s="4">
        <v>305.2</v>
      </c>
      <c r="F12" s="8" t="s">
        <v>141</v>
      </c>
      <c r="G12" s="4">
        <f t="shared" si="0"/>
        <v>0</v>
      </c>
      <c r="H12" s="4" t="str">
        <f t="shared" si="1"/>
        <v>，202307070856410068</v>
      </c>
      <c r="I12" s="4" t="e">
        <f>VLOOKUP(A12,HOP!A:U,21,0)</f>
        <v>#N/A</v>
      </c>
      <c r="J12" s="4">
        <v>7.7</v>
      </c>
    </row>
    <row r="13" s="4" customFormat="1" spans="1:9">
      <c r="A13" s="5">
        <v>999224403704642</v>
      </c>
      <c r="B13" s="6">
        <v>45113</v>
      </c>
      <c r="C13" s="6">
        <v>45116</v>
      </c>
      <c r="D13" s="4">
        <v>2402</v>
      </c>
      <c r="E13" s="4" t="str">
        <f>VLOOKUP(A13,HOP!A:L,12,0)</f>
        <v>2402.00</v>
      </c>
      <c r="F13" s="4" t="str">
        <f>VLOOKUP(A13,HOP!A:C,3,0)</f>
        <v>3419135</v>
      </c>
      <c r="G13" s="4">
        <f t="shared" si="0"/>
        <v>0</v>
      </c>
      <c r="H13" s="4" t="str">
        <f t="shared" si="1"/>
        <v>，3419135</v>
      </c>
      <c r="I13" s="4" t="str">
        <f>VLOOKUP(A13,HOP!A:U,21,0)</f>
        <v>直采</v>
      </c>
    </row>
    <row r="14" s="4" customFormat="1" spans="1:9">
      <c r="A14" s="5">
        <v>999224403750259</v>
      </c>
      <c r="B14" s="6">
        <v>45113</v>
      </c>
      <c r="C14" s="6">
        <v>45116</v>
      </c>
      <c r="D14" s="4">
        <v>2402</v>
      </c>
      <c r="E14" s="4" t="str">
        <f>VLOOKUP(A14,HOP!A:L,12,0)</f>
        <v>2402.00</v>
      </c>
      <c r="F14" s="4" t="str">
        <f>VLOOKUP(A14,HOP!A:C,3,0)</f>
        <v>3419143</v>
      </c>
      <c r="G14" s="4">
        <f t="shared" si="0"/>
        <v>0</v>
      </c>
      <c r="H14" s="4" t="str">
        <f t="shared" si="1"/>
        <v>，3419143</v>
      </c>
      <c r="I14" s="4" t="str">
        <f>VLOOKUP(A14,HOP!A:U,21,0)</f>
        <v>直采</v>
      </c>
    </row>
    <row r="15" s="4" customFormat="1" spans="1:9">
      <c r="A15" s="5">
        <v>999224709760138</v>
      </c>
      <c r="B15" s="6">
        <v>45113</v>
      </c>
      <c r="C15" s="6">
        <v>45116</v>
      </c>
      <c r="D15" s="4">
        <v>3078</v>
      </c>
      <c r="E15" s="4" t="str">
        <f>VLOOKUP(A15,HOP!A:L,12,0)</f>
        <v>3078.00</v>
      </c>
      <c r="F15" s="4" t="str">
        <f>VLOOKUP(A15,HOP!A:C,3,0)</f>
        <v>3487874</v>
      </c>
      <c r="G15" s="4">
        <f t="shared" si="0"/>
        <v>0</v>
      </c>
      <c r="H15" s="4" t="str">
        <f t="shared" si="1"/>
        <v>，3487874</v>
      </c>
      <c r="I15" s="4" t="str">
        <f>VLOOKUP(A15,HOP!A:U,21,0)</f>
        <v>直采</v>
      </c>
    </row>
    <row r="16" s="4" customFormat="1" spans="1:9">
      <c r="A16" s="5">
        <v>999225033538421</v>
      </c>
      <c r="B16" s="6">
        <v>45112</v>
      </c>
      <c r="C16" s="6">
        <v>45116</v>
      </c>
      <c r="D16" s="4">
        <v>3556</v>
      </c>
      <c r="E16" s="4" t="str">
        <f>VLOOKUP(A16,HOP!A:L,12,0)</f>
        <v>3556.00</v>
      </c>
      <c r="F16" s="4" t="str">
        <f>VLOOKUP(A16,HOP!A:C,3,0)</f>
        <v>3570938</v>
      </c>
      <c r="G16" s="4">
        <f t="shared" si="0"/>
        <v>0</v>
      </c>
      <c r="H16" s="4" t="str">
        <f t="shared" si="1"/>
        <v>，3570938</v>
      </c>
      <c r="I16" s="4" t="str">
        <f>VLOOKUP(A16,HOP!A:U,21,0)</f>
        <v>直采</v>
      </c>
    </row>
    <row r="17" s="4" customFormat="1" spans="1:9">
      <c r="A17" s="5">
        <v>999225033612142</v>
      </c>
      <c r="B17" s="6">
        <v>45112</v>
      </c>
      <c r="C17" s="6">
        <v>45116</v>
      </c>
      <c r="D17" s="4">
        <v>7156</v>
      </c>
      <c r="E17" s="4" t="str">
        <f>VLOOKUP(A17,HOP!A:L,12,0)</f>
        <v>7156.00</v>
      </c>
      <c r="F17" s="4" t="str">
        <f>VLOOKUP(A17,HOP!A:C,3,0)</f>
        <v>3570952</v>
      </c>
      <c r="G17" s="4">
        <f t="shared" si="0"/>
        <v>0</v>
      </c>
      <c r="H17" s="4" t="str">
        <f t="shared" si="1"/>
        <v>，3570952</v>
      </c>
      <c r="I17" s="4" t="str">
        <f>VLOOKUP(A17,HOP!A:U,21,0)</f>
        <v>直采</v>
      </c>
    </row>
    <row r="18" s="4" customFormat="1" spans="1:9">
      <c r="A18" s="5">
        <v>999225049364081</v>
      </c>
      <c r="B18" s="6">
        <v>45114</v>
      </c>
      <c r="C18" s="6">
        <v>45116</v>
      </c>
      <c r="D18" s="4">
        <v>5988</v>
      </c>
      <c r="E18" s="4" t="str">
        <f>VLOOKUP(A18,HOP!A:L,12,0)</f>
        <v>5988.00</v>
      </c>
      <c r="F18" s="4" t="str">
        <f>VLOOKUP(A18,HOP!A:C,3,0)</f>
        <v>3575332</v>
      </c>
      <c r="G18" s="4">
        <f t="shared" si="0"/>
        <v>0</v>
      </c>
      <c r="H18" s="4" t="str">
        <f t="shared" si="1"/>
        <v>，3575332</v>
      </c>
      <c r="I18" s="4" t="str">
        <f>VLOOKUP(A18,HOP!A:U,21,0)</f>
        <v>直采</v>
      </c>
    </row>
    <row r="19" s="4" customFormat="1" hidden="1" spans="1:10">
      <c r="A19" s="9" t="s">
        <v>142</v>
      </c>
      <c r="B19" s="6">
        <v>45114</v>
      </c>
      <c r="C19" s="6">
        <v>45116</v>
      </c>
      <c r="D19" s="4">
        <v>924</v>
      </c>
      <c r="E19" s="4">
        <v>924</v>
      </c>
      <c r="F19" s="8" t="s">
        <v>143</v>
      </c>
      <c r="G19" s="4">
        <f t="shared" si="0"/>
        <v>0</v>
      </c>
      <c r="H19" s="4" t="str">
        <f t="shared" si="1"/>
        <v>，202307012145090069</v>
      </c>
      <c r="I19" s="4" t="e">
        <f>VLOOKUP(A19,HOP!A:U,21,0)</f>
        <v>#N/A</v>
      </c>
      <c r="J19" s="4">
        <v>7.1</v>
      </c>
    </row>
    <row r="20" s="4" customFormat="1" spans="1:9">
      <c r="A20" s="5">
        <v>25093927944</v>
      </c>
      <c r="B20" s="6">
        <v>45114</v>
      </c>
      <c r="C20" s="6">
        <v>45116</v>
      </c>
      <c r="D20" s="4">
        <v>1456</v>
      </c>
      <c r="E20" s="4" t="str">
        <f>VLOOKUP(A20,HOP!A:L,12,0)</f>
        <v>1456.00</v>
      </c>
      <c r="F20" s="4" t="str">
        <f>VLOOKUP(A20,HOP!A:C,3,0)</f>
        <v>3585986</v>
      </c>
      <c r="G20" s="4">
        <f t="shared" si="0"/>
        <v>0</v>
      </c>
      <c r="H20" s="4" t="str">
        <f t="shared" si="1"/>
        <v>，3585986</v>
      </c>
      <c r="I20" s="4" t="str">
        <f>VLOOKUP(A20,HOP!A:U,21,0)</f>
        <v>直采</v>
      </c>
    </row>
    <row r="21" s="4" customFormat="1" spans="1:9">
      <c r="A21" s="5">
        <v>999225123897258</v>
      </c>
      <c r="B21" s="6">
        <v>45114</v>
      </c>
      <c r="C21" s="6">
        <v>45116</v>
      </c>
      <c r="D21" s="4">
        <v>1664</v>
      </c>
      <c r="E21" s="4" t="str">
        <f>VLOOKUP(A21,HOP!A:L,12,0)</f>
        <v>1664.00</v>
      </c>
      <c r="F21" s="4" t="str">
        <f>VLOOKUP(A21,HOP!A:C,3,0)</f>
        <v>3592873</v>
      </c>
      <c r="G21" s="4">
        <f t="shared" si="0"/>
        <v>0</v>
      </c>
      <c r="H21" s="4" t="str">
        <f t="shared" si="1"/>
        <v>，3592873</v>
      </c>
      <c r="I21" s="4" t="str">
        <f>VLOOKUP(A21,HOP!A:U,21,0)</f>
        <v>直采</v>
      </c>
    </row>
    <row r="22" s="4" customFormat="1" spans="1:9">
      <c r="A22" s="5">
        <v>999225123991872</v>
      </c>
      <c r="B22" s="6">
        <v>45114</v>
      </c>
      <c r="C22" s="6">
        <v>45116</v>
      </c>
      <c r="D22" s="4">
        <v>1664</v>
      </c>
      <c r="E22" s="4" t="str">
        <f>VLOOKUP(A22,HOP!A:L,12,0)</f>
        <v>1664.00</v>
      </c>
      <c r="F22" s="4" t="str">
        <f>VLOOKUP(A22,HOP!A:C,3,0)</f>
        <v>3592899</v>
      </c>
      <c r="G22" s="4">
        <f t="shared" si="0"/>
        <v>0</v>
      </c>
      <c r="H22" s="4" t="str">
        <f t="shared" si="1"/>
        <v>，3592899</v>
      </c>
      <c r="I22" s="4" t="str">
        <f>VLOOKUP(A22,HOP!A:U,21,0)</f>
        <v>直采</v>
      </c>
    </row>
    <row r="23" s="4" customFormat="1" hidden="1" spans="1:10">
      <c r="A23" s="9" t="s">
        <v>144</v>
      </c>
      <c r="B23" s="6">
        <v>45115</v>
      </c>
      <c r="C23" s="6">
        <v>45116</v>
      </c>
      <c r="D23" s="4">
        <v>1358.7</v>
      </c>
      <c r="E23" s="4">
        <v>1358.7</v>
      </c>
      <c r="F23" s="8" t="s">
        <v>145</v>
      </c>
      <c r="G23" s="4">
        <f t="shared" si="0"/>
        <v>0</v>
      </c>
      <c r="H23" s="4" t="str">
        <f t="shared" si="1"/>
        <v>，202307071817010020</v>
      </c>
      <c r="I23" s="4" t="e">
        <f>VLOOKUP(A23,HOP!A:U,21,0)</f>
        <v>#N/A</v>
      </c>
      <c r="J23" s="4">
        <v>7.7</v>
      </c>
    </row>
    <row r="24" s="4" customFormat="1" hidden="1" spans="1:10">
      <c r="A24" s="9" t="s">
        <v>146</v>
      </c>
      <c r="B24" s="6">
        <v>45115</v>
      </c>
      <c r="C24" s="6">
        <v>45116</v>
      </c>
      <c r="D24" s="4">
        <v>452.9</v>
      </c>
      <c r="E24" s="4">
        <v>452.9</v>
      </c>
      <c r="F24" s="8" t="s">
        <v>147</v>
      </c>
      <c r="G24" s="4">
        <f t="shared" si="0"/>
        <v>0</v>
      </c>
      <c r="H24" s="4" t="str">
        <f t="shared" si="1"/>
        <v>，202307071824570020</v>
      </c>
      <c r="I24" s="4" t="e">
        <f>VLOOKUP(A24,HOP!A:U,21,0)</f>
        <v>#N/A</v>
      </c>
      <c r="J24" s="4">
        <v>7.7</v>
      </c>
    </row>
    <row r="25" s="4" customFormat="1" hidden="1" spans="1:9">
      <c r="A25" s="5">
        <v>999225184099824</v>
      </c>
      <c r="B25" s="6">
        <v>45115</v>
      </c>
      <c r="C25" s="6">
        <v>45116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10">
      <c r="A26" s="9" t="s">
        <v>148</v>
      </c>
      <c r="B26" s="6">
        <v>45115</v>
      </c>
      <c r="C26" s="6">
        <v>45116</v>
      </c>
      <c r="D26" s="4">
        <v>504</v>
      </c>
      <c r="E26" s="4">
        <v>504</v>
      </c>
      <c r="F26" s="8" t="s">
        <v>149</v>
      </c>
      <c r="G26" s="4">
        <f t="shared" si="0"/>
        <v>0</v>
      </c>
      <c r="H26" s="4" t="str">
        <f t="shared" si="1"/>
        <v>，202307080833580068</v>
      </c>
      <c r="I26" s="4" t="e">
        <f>VLOOKUP(A26,HOP!A:U,21,0)</f>
        <v>#N/A</v>
      </c>
      <c r="J26" s="4">
        <v>7.8</v>
      </c>
    </row>
    <row r="27" s="4" customFormat="1" spans="1:9">
      <c r="A27" s="5">
        <v>999225195548816</v>
      </c>
      <c r="B27" s="6">
        <v>45115</v>
      </c>
      <c r="C27" s="6">
        <v>45116</v>
      </c>
      <c r="D27" s="4">
        <v>275.4</v>
      </c>
      <c r="E27" s="4" t="str">
        <f>VLOOKUP(A27,HOP!A:L,12,0)</f>
        <v>275.40</v>
      </c>
      <c r="F27" s="4" t="str">
        <f>VLOOKUP(A27,HOP!A:C,3,0)</f>
        <v>3607838</v>
      </c>
      <c r="G27" s="4">
        <f t="shared" si="0"/>
        <v>0</v>
      </c>
      <c r="H27" s="4" t="str">
        <f t="shared" si="1"/>
        <v>，3607838</v>
      </c>
      <c r="I27" s="4" t="str">
        <f>VLOOKUP(A27,HOP!A:U,21,0)</f>
        <v>直采</v>
      </c>
    </row>
    <row r="28" s="4" customFormat="1" hidden="1" spans="1:10">
      <c r="A28" s="9" t="s">
        <v>150</v>
      </c>
      <c r="B28" s="6">
        <v>45115</v>
      </c>
      <c r="C28" s="6">
        <v>45116</v>
      </c>
      <c r="D28" s="4">
        <v>511</v>
      </c>
      <c r="E28" s="4">
        <v>511</v>
      </c>
      <c r="F28" s="8" t="s">
        <v>151</v>
      </c>
      <c r="G28" s="4">
        <f t="shared" si="0"/>
        <v>0</v>
      </c>
      <c r="H28" s="4" t="str">
        <f t="shared" si="1"/>
        <v>，202307081958420069</v>
      </c>
      <c r="I28" s="4" t="e">
        <f>VLOOKUP(A28,HOP!A:U,21,0)</f>
        <v>#N/A</v>
      </c>
      <c r="J28" s="4">
        <v>7.8</v>
      </c>
    </row>
    <row r="30" spans="4:4">
      <c r="D30" s="4">
        <f>SUM(D2:D29)</f>
        <v>50659.65</v>
      </c>
    </row>
    <row r="38" spans="1:4">
      <c r="A38" s="4" t="s">
        <v>152</v>
      </c>
      <c r="C38" s="4">
        <v>43097.4</v>
      </c>
      <c r="D38" s="4">
        <v>46909.33</v>
      </c>
    </row>
    <row r="39" spans="1:4">
      <c r="A39" s="4" t="s">
        <v>153</v>
      </c>
      <c r="C39" s="4">
        <v>7562.25</v>
      </c>
      <c r="D39" s="4">
        <v>8231.13</v>
      </c>
    </row>
    <row r="40" spans="1:4">
      <c r="A40" s="4" t="s">
        <v>154</v>
      </c>
      <c r="C40" s="4">
        <f>SUBTOTAL(9,C38:C39)</f>
        <v>50659.65</v>
      </c>
      <c r="D40" s="4">
        <f>SUBTOTAL(9,D38:D39)</f>
        <v>55140.46</v>
      </c>
    </row>
    <row r="41" spans="1:1">
      <c r="A41" s="4" t="s">
        <v>155</v>
      </c>
    </row>
  </sheetData>
  <autoFilter ref="A1:XFD30">
    <filterColumn colId="3">
      <filters blank="1">
        <filter val="5750"/>
        <filter val="511"/>
        <filter val="294"/>
        <filter val="1654"/>
        <filter val="1456"/>
        <filter val="3556"/>
        <filter val="7156"/>
        <filter val="305.2"/>
        <filter val="924"/>
        <filter val="1664"/>
        <filter val="275.4"/>
        <filter val="1825"/>
        <filter val="485.25"/>
        <filter val="50659.65"/>
        <filter val="1526"/>
        <filter val="4227"/>
        <filter val="1358.7"/>
        <filter val="452.9"/>
        <filter val="3078"/>
        <filter val="2402"/>
        <filter val="504"/>
        <filter val="448"/>
        <filter val="5988"/>
      </filters>
    </filterColumn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E28" sqref="E28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156</v>
      </c>
      <c r="B1" s="2" t="s">
        <v>157</v>
      </c>
      <c r="C1" s="2" t="s">
        <v>158</v>
      </c>
      <c r="D1" s="2" t="s">
        <v>159</v>
      </c>
      <c r="E1" s="2" t="s">
        <v>13</v>
      </c>
      <c r="F1" s="2" t="s">
        <v>5</v>
      </c>
      <c r="G1" s="2" t="s">
        <v>6</v>
      </c>
      <c r="H1" s="2" t="s">
        <v>160</v>
      </c>
      <c r="I1" s="2" t="s">
        <v>161</v>
      </c>
      <c r="J1" s="2" t="s">
        <v>162</v>
      </c>
      <c r="K1" s="2" t="s">
        <v>163</v>
      </c>
      <c r="L1" s="2" t="s">
        <v>164</v>
      </c>
      <c r="M1" s="2" t="s">
        <v>165</v>
      </c>
      <c r="N1" s="2" t="s">
        <v>166</v>
      </c>
      <c r="O1" s="2" t="s">
        <v>167</v>
      </c>
      <c r="P1" s="2" t="s">
        <v>168</v>
      </c>
      <c r="Q1" s="2" t="s">
        <v>169</v>
      </c>
      <c r="R1" s="2" t="s">
        <v>170</v>
      </c>
      <c r="S1" s="2" t="s">
        <v>171</v>
      </c>
      <c r="T1" s="2" t="s">
        <v>172</v>
      </c>
      <c r="U1" s="2" t="s">
        <v>173</v>
      </c>
      <c r="V1" s="2" t="s">
        <v>174</v>
      </c>
    </row>
    <row r="2" s="1" customFormat="1" spans="1:22">
      <c r="A2" s="3">
        <v>999225195548816</v>
      </c>
      <c r="B2" s="1" t="s">
        <v>175</v>
      </c>
      <c r="C2" s="1" t="s">
        <v>176</v>
      </c>
      <c r="D2" s="1" t="s">
        <v>177</v>
      </c>
      <c r="E2" s="1" t="s">
        <v>124</v>
      </c>
      <c r="F2" s="1" t="s">
        <v>175</v>
      </c>
      <c r="G2" s="1" t="s">
        <v>178</v>
      </c>
      <c r="H2" s="1" t="s">
        <v>179</v>
      </c>
      <c r="I2" s="1" t="s">
        <v>180</v>
      </c>
      <c r="J2" s="1" t="s">
        <v>181</v>
      </c>
      <c r="K2" s="1" t="s">
        <v>180</v>
      </c>
      <c r="L2" s="1" t="s">
        <v>180</v>
      </c>
      <c r="M2" s="1" t="s">
        <v>182</v>
      </c>
      <c r="N2" s="1" t="s">
        <v>182</v>
      </c>
      <c r="O2" s="1" t="s">
        <v>183</v>
      </c>
      <c r="P2" s="1" t="s">
        <v>184</v>
      </c>
      <c r="Q2" s="1" t="s">
        <v>185</v>
      </c>
      <c r="R2" s="1" t="s">
        <v>186</v>
      </c>
      <c r="S2" s="1" t="s">
        <v>187</v>
      </c>
      <c r="T2" s="1" t="s">
        <v>188</v>
      </c>
      <c r="U2" s="1" t="s">
        <v>189</v>
      </c>
      <c r="V2" s="1" t="s">
        <v>190</v>
      </c>
    </row>
    <row r="3" s="1" customFormat="1" spans="1:22">
      <c r="A3" s="3">
        <v>999225123991872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  <c r="G3" s="1" t="s">
        <v>178</v>
      </c>
      <c r="H3" s="1" t="s">
        <v>179</v>
      </c>
      <c r="I3" s="1" t="s">
        <v>196</v>
      </c>
      <c r="J3" s="1" t="s">
        <v>181</v>
      </c>
      <c r="K3" s="1" t="s">
        <v>196</v>
      </c>
      <c r="L3" s="1" t="s">
        <v>196</v>
      </c>
      <c r="M3" s="1" t="s">
        <v>182</v>
      </c>
      <c r="N3" s="1" t="s">
        <v>182</v>
      </c>
      <c r="O3" s="1" t="s">
        <v>183</v>
      </c>
      <c r="P3" s="1" t="s">
        <v>184</v>
      </c>
      <c r="Q3" s="1" t="s">
        <v>185</v>
      </c>
      <c r="R3" s="1" t="s">
        <v>197</v>
      </c>
      <c r="S3" s="1" t="s">
        <v>187</v>
      </c>
      <c r="T3" s="1" t="s">
        <v>188</v>
      </c>
      <c r="U3" s="1" t="s">
        <v>189</v>
      </c>
      <c r="V3" s="1" t="s">
        <v>190</v>
      </c>
    </row>
    <row r="4" s="1" customFormat="1" spans="1:22">
      <c r="A4" s="3">
        <v>999225123897258</v>
      </c>
      <c r="B4" s="1" t="s">
        <v>191</v>
      </c>
      <c r="C4" s="1" t="s">
        <v>198</v>
      </c>
      <c r="D4" s="1" t="s">
        <v>193</v>
      </c>
      <c r="E4" s="1" t="s">
        <v>199</v>
      </c>
      <c r="F4" s="1" t="s">
        <v>195</v>
      </c>
      <c r="G4" s="1" t="s">
        <v>178</v>
      </c>
      <c r="H4" s="1" t="s">
        <v>179</v>
      </c>
      <c r="I4" s="1" t="s">
        <v>196</v>
      </c>
      <c r="J4" s="1" t="s">
        <v>181</v>
      </c>
      <c r="K4" s="1" t="s">
        <v>196</v>
      </c>
      <c r="L4" s="1" t="s">
        <v>196</v>
      </c>
      <c r="M4" s="1" t="s">
        <v>182</v>
      </c>
      <c r="N4" s="1" t="s">
        <v>182</v>
      </c>
      <c r="O4" s="1" t="s">
        <v>183</v>
      </c>
      <c r="P4" s="1" t="s">
        <v>184</v>
      </c>
      <c r="Q4" s="1" t="s">
        <v>185</v>
      </c>
      <c r="R4" s="1" t="s">
        <v>200</v>
      </c>
      <c r="S4" s="1" t="s">
        <v>187</v>
      </c>
      <c r="T4" s="1" t="s">
        <v>188</v>
      </c>
      <c r="U4" s="1" t="s">
        <v>189</v>
      </c>
      <c r="V4" s="1" t="s">
        <v>190</v>
      </c>
    </row>
    <row r="5" s="1" customFormat="1" spans="1:22">
      <c r="A5" s="3">
        <v>25093927944</v>
      </c>
      <c r="B5" s="1" t="s">
        <v>201</v>
      </c>
      <c r="C5" s="1" t="s">
        <v>202</v>
      </c>
      <c r="D5" s="1" t="s">
        <v>203</v>
      </c>
      <c r="E5" s="1" t="s">
        <v>204</v>
      </c>
      <c r="F5" s="1" t="s">
        <v>195</v>
      </c>
      <c r="G5" s="1" t="s">
        <v>178</v>
      </c>
      <c r="H5" s="1" t="s">
        <v>179</v>
      </c>
      <c r="I5" s="1" t="s">
        <v>205</v>
      </c>
      <c r="J5" s="1" t="s">
        <v>181</v>
      </c>
      <c r="K5" s="1" t="s">
        <v>205</v>
      </c>
      <c r="L5" s="1" t="s">
        <v>205</v>
      </c>
      <c r="M5" s="1" t="s">
        <v>182</v>
      </c>
      <c r="N5" s="1" t="s">
        <v>182</v>
      </c>
      <c r="O5" s="1" t="s">
        <v>183</v>
      </c>
      <c r="P5" s="1" t="s">
        <v>184</v>
      </c>
      <c r="Q5" s="1" t="s">
        <v>185</v>
      </c>
      <c r="R5" s="1" t="s">
        <v>206</v>
      </c>
      <c r="S5" s="1" t="s">
        <v>187</v>
      </c>
      <c r="T5" s="1" t="s">
        <v>188</v>
      </c>
      <c r="U5" s="1" t="s">
        <v>189</v>
      </c>
      <c r="V5" s="1" t="s">
        <v>190</v>
      </c>
    </row>
    <row r="6" s="1" customFormat="1" spans="1:22">
      <c r="A6" s="3">
        <v>999225049364081</v>
      </c>
      <c r="B6" s="1" t="s">
        <v>207</v>
      </c>
      <c r="C6" s="1" t="s">
        <v>208</v>
      </c>
      <c r="D6" s="1" t="s">
        <v>209</v>
      </c>
      <c r="E6" s="1" t="s">
        <v>210</v>
      </c>
      <c r="F6" s="1" t="s">
        <v>195</v>
      </c>
      <c r="G6" s="1" t="s">
        <v>178</v>
      </c>
      <c r="H6" s="1" t="s">
        <v>179</v>
      </c>
      <c r="I6" s="1" t="s">
        <v>211</v>
      </c>
      <c r="J6" s="1" t="s">
        <v>181</v>
      </c>
      <c r="K6" s="1" t="s">
        <v>211</v>
      </c>
      <c r="L6" s="1" t="s">
        <v>211</v>
      </c>
      <c r="M6" s="1" t="s">
        <v>182</v>
      </c>
      <c r="N6" s="1" t="s">
        <v>182</v>
      </c>
      <c r="O6" s="1" t="s">
        <v>183</v>
      </c>
      <c r="P6" s="1" t="s">
        <v>184</v>
      </c>
      <c r="Q6" s="1" t="s">
        <v>185</v>
      </c>
      <c r="R6" s="1" t="s">
        <v>212</v>
      </c>
      <c r="S6" s="1" t="s">
        <v>187</v>
      </c>
      <c r="T6" s="1" t="s">
        <v>188</v>
      </c>
      <c r="U6" s="1" t="s">
        <v>189</v>
      </c>
      <c r="V6" s="1" t="s">
        <v>190</v>
      </c>
    </row>
    <row r="7" s="1" customFormat="1" spans="1:22">
      <c r="A7" s="3">
        <v>999225033612142</v>
      </c>
      <c r="B7" s="1" t="s">
        <v>207</v>
      </c>
      <c r="C7" s="1" t="s">
        <v>213</v>
      </c>
      <c r="D7" s="1" t="s">
        <v>209</v>
      </c>
      <c r="E7" s="1" t="s">
        <v>214</v>
      </c>
      <c r="F7" s="1" t="s">
        <v>215</v>
      </c>
      <c r="G7" s="1" t="s">
        <v>178</v>
      </c>
      <c r="H7" s="1" t="s">
        <v>179</v>
      </c>
      <c r="I7" s="1" t="s">
        <v>216</v>
      </c>
      <c r="J7" s="1" t="s">
        <v>181</v>
      </c>
      <c r="K7" s="1" t="s">
        <v>216</v>
      </c>
      <c r="L7" s="1" t="s">
        <v>216</v>
      </c>
      <c r="M7" s="1" t="s">
        <v>182</v>
      </c>
      <c r="N7" s="1" t="s">
        <v>182</v>
      </c>
      <c r="O7" s="1" t="s">
        <v>183</v>
      </c>
      <c r="P7" s="1" t="s">
        <v>184</v>
      </c>
      <c r="Q7" s="1" t="s">
        <v>185</v>
      </c>
      <c r="R7" s="1" t="s">
        <v>217</v>
      </c>
      <c r="S7" s="1" t="s">
        <v>187</v>
      </c>
      <c r="T7" s="1" t="s">
        <v>188</v>
      </c>
      <c r="U7" s="1" t="s">
        <v>189</v>
      </c>
      <c r="V7" s="1" t="s">
        <v>190</v>
      </c>
    </row>
    <row r="8" s="1" customFormat="1" spans="1:22">
      <c r="A8" s="3">
        <v>999225033538421</v>
      </c>
      <c r="B8" s="1" t="s">
        <v>218</v>
      </c>
      <c r="C8" s="1" t="s">
        <v>219</v>
      </c>
      <c r="D8" s="1" t="s">
        <v>209</v>
      </c>
      <c r="E8" s="1" t="s">
        <v>220</v>
      </c>
      <c r="F8" s="1" t="s">
        <v>215</v>
      </c>
      <c r="G8" s="1" t="s">
        <v>178</v>
      </c>
      <c r="H8" s="1" t="s">
        <v>179</v>
      </c>
      <c r="I8" s="1" t="s">
        <v>221</v>
      </c>
      <c r="J8" s="1" t="s">
        <v>181</v>
      </c>
      <c r="K8" s="1" t="s">
        <v>221</v>
      </c>
      <c r="L8" s="1" t="s">
        <v>221</v>
      </c>
      <c r="M8" s="1" t="s">
        <v>182</v>
      </c>
      <c r="N8" s="1" t="s">
        <v>182</v>
      </c>
      <c r="O8" s="1" t="s">
        <v>183</v>
      </c>
      <c r="P8" s="1" t="s">
        <v>184</v>
      </c>
      <c r="Q8" s="1" t="s">
        <v>185</v>
      </c>
      <c r="R8" s="1" t="s">
        <v>222</v>
      </c>
      <c r="S8" s="1" t="s">
        <v>187</v>
      </c>
      <c r="T8" s="1" t="s">
        <v>188</v>
      </c>
      <c r="U8" s="1" t="s">
        <v>189</v>
      </c>
      <c r="V8" s="1" t="s">
        <v>190</v>
      </c>
    </row>
    <row r="9" s="1" customFormat="1" spans="1:22">
      <c r="A9" s="3">
        <v>999225032174524</v>
      </c>
      <c r="B9" s="1" t="s">
        <v>218</v>
      </c>
      <c r="C9" s="1" t="s">
        <v>223</v>
      </c>
      <c r="D9" s="1" t="s">
        <v>224</v>
      </c>
      <c r="E9" s="1" t="s">
        <v>225</v>
      </c>
      <c r="F9" s="1" t="s">
        <v>226</v>
      </c>
      <c r="G9" s="1" t="s">
        <v>175</v>
      </c>
      <c r="H9" s="1" t="s">
        <v>179</v>
      </c>
      <c r="I9" s="1" t="s">
        <v>227</v>
      </c>
      <c r="J9" s="1" t="s">
        <v>181</v>
      </c>
      <c r="K9" s="1" t="s">
        <v>227</v>
      </c>
      <c r="L9" s="1" t="s">
        <v>227</v>
      </c>
      <c r="M9" s="1" t="s">
        <v>182</v>
      </c>
      <c r="N9" s="1" t="s">
        <v>182</v>
      </c>
      <c r="O9" s="1" t="s">
        <v>183</v>
      </c>
      <c r="P9" s="1" t="s">
        <v>184</v>
      </c>
      <c r="Q9" s="1" t="s">
        <v>185</v>
      </c>
      <c r="R9" s="1" t="s">
        <v>228</v>
      </c>
      <c r="S9" s="1" t="s">
        <v>187</v>
      </c>
      <c r="T9" s="1" t="s">
        <v>188</v>
      </c>
      <c r="U9" s="1" t="s">
        <v>189</v>
      </c>
      <c r="V9" s="1" t="s">
        <v>190</v>
      </c>
    </row>
    <row r="10" s="1" customFormat="1" spans="1:22">
      <c r="A10" s="3">
        <v>999224709760138</v>
      </c>
      <c r="B10" s="1" t="s">
        <v>229</v>
      </c>
      <c r="C10" s="1" t="s">
        <v>230</v>
      </c>
      <c r="D10" s="1" t="s">
        <v>209</v>
      </c>
      <c r="E10" s="1" t="s">
        <v>231</v>
      </c>
      <c r="F10" s="1" t="s">
        <v>226</v>
      </c>
      <c r="G10" s="1" t="s">
        <v>178</v>
      </c>
      <c r="H10" s="1" t="s">
        <v>179</v>
      </c>
      <c r="I10" s="1" t="s">
        <v>232</v>
      </c>
      <c r="J10" s="1" t="s">
        <v>181</v>
      </c>
      <c r="K10" s="1" t="s">
        <v>232</v>
      </c>
      <c r="L10" s="1" t="s">
        <v>232</v>
      </c>
      <c r="M10" s="1" t="s">
        <v>182</v>
      </c>
      <c r="N10" s="1" t="s">
        <v>182</v>
      </c>
      <c r="O10" s="1" t="s">
        <v>183</v>
      </c>
      <c r="P10" s="1" t="s">
        <v>184</v>
      </c>
      <c r="Q10" s="1" t="s">
        <v>185</v>
      </c>
      <c r="R10" s="1" t="s">
        <v>233</v>
      </c>
      <c r="S10" s="1" t="s">
        <v>187</v>
      </c>
      <c r="T10" s="1" t="s">
        <v>188</v>
      </c>
      <c r="U10" s="1" t="s">
        <v>189</v>
      </c>
      <c r="V10" s="1" t="s">
        <v>190</v>
      </c>
    </row>
    <row r="11" s="1" customFormat="1" spans="1:22">
      <c r="A11" s="3">
        <v>999224403750259</v>
      </c>
      <c r="B11" s="1" t="s">
        <v>234</v>
      </c>
      <c r="C11" s="1" t="s">
        <v>235</v>
      </c>
      <c r="D11" s="1" t="s">
        <v>224</v>
      </c>
      <c r="E11" s="1" t="s">
        <v>236</v>
      </c>
      <c r="F11" s="1" t="s">
        <v>226</v>
      </c>
      <c r="G11" s="1" t="s">
        <v>178</v>
      </c>
      <c r="H11" s="1" t="s">
        <v>179</v>
      </c>
      <c r="I11" s="1" t="s">
        <v>237</v>
      </c>
      <c r="J11" s="1" t="s">
        <v>181</v>
      </c>
      <c r="K11" s="1" t="s">
        <v>237</v>
      </c>
      <c r="L11" s="1" t="s">
        <v>237</v>
      </c>
      <c r="M11" s="1" t="s">
        <v>182</v>
      </c>
      <c r="N11" s="1" t="s">
        <v>182</v>
      </c>
      <c r="O11" s="1" t="s">
        <v>183</v>
      </c>
      <c r="P11" s="1" t="s">
        <v>184</v>
      </c>
      <c r="Q11" s="1" t="s">
        <v>185</v>
      </c>
      <c r="R11" s="1" t="s">
        <v>238</v>
      </c>
      <c r="S11" s="1" t="s">
        <v>187</v>
      </c>
      <c r="T11" s="1" t="s">
        <v>188</v>
      </c>
      <c r="U11" s="1" t="s">
        <v>189</v>
      </c>
      <c r="V11" s="1" t="s">
        <v>190</v>
      </c>
    </row>
    <row r="12" s="1" customFormat="1" spans="1:22">
      <c r="A12" s="3">
        <v>999224403704642</v>
      </c>
      <c r="B12" s="1" t="s">
        <v>234</v>
      </c>
      <c r="C12" s="1" t="s">
        <v>239</v>
      </c>
      <c r="D12" s="1" t="s">
        <v>224</v>
      </c>
      <c r="E12" s="1" t="s">
        <v>240</v>
      </c>
      <c r="F12" s="1" t="s">
        <v>226</v>
      </c>
      <c r="G12" s="1" t="s">
        <v>178</v>
      </c>
      <c r="H12" s="1" t="s">
        <v>179</v>
      </c>
      <c r="I12" s="1" t="s">
        <v>237</v>
      </c>
      <c r="J12" s="1" t="s">
        <v>181</v>
      </c>
      <c r="K12" s="1" t="s">
        <v>237</v>
      </c>
      <c r="L12" s="1" t="s">
        <v>237</v>
      </c>
      <c r="M12" s="1" t="s">
        <v>182</v>
      </c>
      <c r="N12" s="1" t="s">
        <v>182</v>
      </c>
      <c r="O12" s="1" t="s">
        <v>183</v>
      </c>
      <c r="P12" s="1" t="s">
        <v>184</v>
      </c>
      <c r="Q12" s="1" t="s">
        <v>185</v>
      </c>
      <c r="R12" s="1" t="s">
        <v>241</v>
      </c>
      <c r="S12" s="1" t="s">
        <v>187</v>
      </c>
      <c r="T12" s="1" t="s">
        <v>188</v>
      </c>
      <c r="U12" s="1" t="s">
        <v>189</v>
      </c>
      <c r="V12" s="1" t="s">
        <v>190</v>
      </c>
    </row>
    <row r="13" s="1" customFormat="1" spans="1:22">
      <c r="A13" s="3">
        <v>999224308099814</v>
      </c>
      <c r="B13" s="1" t="s">
        <v>242</v>
      </c>
      <c r="C13" s="1" t="s">
        <v>243</v>
      </c>
      <c r="D13" s="1" t="s">
        <v>209</v>
      </c>
      <c r="E13" s="1" t="s">
        <v>244</v>
      </c>
      <c r="F13" s="1" t="s">
        <v>226</v>
      </c>
      <c r="G13" s="1" t="s">
        <v>175</v>
      </c>
      <c r="H13" s="1" t="s">
        <v>179</v>
      </c>
      <c r="I13" s="1" t="s">
        <v>245</v>
      </c>
      <c r="J13" s="1" t="s">
        <v>181</v>
      </c>
      <c r="K13" s="1" t="s">
        <v>245</v>
      </c>
      <c r="L13" s="1" t="s">
        <v>245</v>
      </c>
      <c r="M13" s="1" t="s">
        <v>182</v>
      </c>
      <c r="N13" s="1" t="s">
        <v>182</v>
      </c>
      <c r="O13" s="1" t="s">
        <v>183</v>
      </c>
      <c r="P13" s="1" t="s">
        <v>184</v>
      </c>
      <c r="Q13" s="1" t="s">
        <v>185</v>
      </c>
      <c r="R13" s="1" t="s">
        <v>246</v>
      </c>
      <c r="S13" s="1" t="s">
        <v>187</v>
      </c>
      <c r="T13" s="1" t="s">
        <v>188</v>
      </c>
      <c r="U13" s="1" t="s">
        <v>189</v>
      </c>
      <c r="V13" s="1" t="s">
        <v>190</v>
      </c>
    </row>
    <row r="14" s="1" customFormat="1" spans="1:22">
      <c r="A14" s="3">
        <v>999224121290438</v>
      </c>
      <c r="B14" s="1" t="s">
        <v>247</v>
      </c>
      <c r="C14" s="1" t="s">
        <v>248</v>
      </c>
      <c r="D14" s="1" t="s">
        <v>224</v>
      </c>
      <c r="E14" s="1" t="s">
        <v>249</v>
      </c>
      <c r="F14" s="1" t="s">
        <v>250</v>
      </c>
      <c r="G14" s="1" t="s">
        <v>175</v>
      </c>
      <c r="H14" s="1" t="s">
        <v>179</v>
      </c>
      <c r="I14" s="1" t="s">
        <v>251</v>
      </c>
      <c r="J14" s="1" t="s">
        <v>181</v>
      </c>
      <c r="K14" s="1" t="s">
        <v>251</v>
      </c>
      <c r="L14" s="1" t="s">
        <v>251</v>
      </c>
      <c r="M14" s="1" t="s">
        <v>182</v>
      </c>
      <c r="N14" s="1" t="s">
        <v>182</v>
      </c>
      <c r="O14" s="1" t="s">
        <v>183</v>
      </c>
      <c r="P14" s="1" t="s">
        <v>184</v>
      </c>
      <c r="Q14" s="1" t="s">
        <v>185</v>
      </c>
      <c r="R14" s="1" t="s">
        <v>252</v>
      </c>
      <c r="S14" s="1" t="s">
        <v>187</v>
      </c>
      <c r="T14" s="1" t="s">
        <v>188</v>
      </c>
      <c r="U14" s="1" t="s">
        <v>189</v>
      </c>
      <c r="V14" s="1" t="s">
        <v>190</v>
      </c>
    </row>
    <row r="15" s="1" customFormat="1" spans="1:22">
      <c r="A15" s="3">
        <v>999224081550778</v>
      </c>
      <c r="B15" s="1" t="s">
        <v>253</v>
      </c>
      <c r="C15" s="1" t="s">
        <v>254</v>
      </c>
      <c r="D15" s="1" t="s">
        <v>224</v>
      </c>
      <c r="E15" s="1" t="s">
        <v>255</v>
      </c>
      <c r="F15" s="1" t="s">
        <v>191</v>
      </c>
      <c r="G15" s="1" t="s">
        <v>175</v>
      </c>
      <c r="H15" s="1" t="s">
        <v>179</v>
      </c>
      <c r="I15" s="1" t="s">
        <v>256</v>
      </c>
      <c r="J15" s="1" t="s">
        <v>181</v>
      </c>
      <c r="K15" s="1" t="s">
        <v>256</v>
      </c>
      <c r="L15" s="1" t="s">
        <v>256</v>
      </c>
      <c r="M15" s="1" t="s">
        <v>182</v>
      </c>
      <c r="N15" s="1" t="s">
        <v>182</v>
      </c>
      <c r="O15" s="1" t="s">
        <v>183</v>
      </c>
      <c r="P15" s="1" t="s">
        <v>184</v>
      </c>
      <c r="Q15" s="1" t="s">
        <v>185</v>
      </c>
      <c r="R15" s="1" t="s">
        <v>257</v>
      </c>
      <c r="S15" s="1" t="s">
        <v>187</v>
      </c>
      <c r="T15" s="1" t="s">
        <v>188</v>
      </c>
      <c r="U15" s="1" t="s">
        <v>189</v>
      </c>
      <c r="V15" s="1" t="s">
        <v>190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2023-07-24T01:52:02Z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