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对账!$A$1:$W$18</definedName>
  </definedNames>
  <calcPr calcId="144525"/>
</workbook>
</file>

<file path=xl/sharedStrings.xml><?xml version="1.0" encoding="utf-8"?>
<sst xmlns="http://schemas.openxmlformats.org/spreadsheetml/2006/main" count="641" uniqueCount="272">
  <si>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</si>
  <si>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</si>
  <si>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</si>
  <si>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</si>
  <si>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</si>
  <si>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</si>
  <si>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</si>
  <si>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</si>
  <si>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</si>
  <si>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</si>
  <si>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</si>
  <si>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</si>
  <si>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</si>
  <si>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</si>
  <si>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</si>
  <si>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</si>
  <si>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</si>
  <si>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</si>
  <si>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</si>
  <si>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</si>
  <si>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</si>
  <si>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</si>
  <si>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</si>
  <si>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</si>
  <si>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</si>
  <si>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999224769722242	</t>
  </si>
  <si>
    <t>Ctrip</t>
  </si>
  <si>
    <t>正常</t>
  </si>
  <si>
    <t>[甲米]甲米都喜天丽海滨度假酒店(Dusit Thani Krabi Beach Resort)(8289314)</t>
  </si>
  <si>
    <t>豪华房（双床）(至少连住2晚及以上)&lt;早餐&gt;</t>
  </si>
  <si>
    <t>USD</t>
  </si>
  <si>
    <t>WANG/YING,ZHANG/QIYU</t>
  </si>
  <si>
    <t>CA6352230724USD-W</t>
  </si>
  <si>
    <t>未提现</t>
  </si>
  <si>
    <t>携程开票</t>
  </si>
  <si>
    <t xml:space="preserve">3503343	</t>
  </si>
  <si>
    <t xml:space="preserve">acknowledge	</t>
  </si>
  <si>
    <t xml:space="preserve">999225035709016	</t>
  </si>
  <si>
    <t>[曼谷]曼谷林布兰套房酒店(Rembrandt Hotel and Suites Bangkok)(11214133)</t>
  </si>
  <si>
    <t>高级房(至少连住2晚及以上)&lt;早餐&gt;</t>
  </si>
  <si>
    <t>lee/jaeduck</t>
  </si>
  <si>
    <t xml:space="preserve">3571737	</t>
  </si>
  <si>
    <t xml:space="preserve">127291006 -	</t>
  </si>
  <si>
    <t xml:space="preserve">999225042568535	</t>
  </si>
  <si>
    <t>Chong/Wei Yu</t>
  </si>
  <si>
    <t xml:space="preserve">3573048	</t>
  </si>
  <si>
    <t xml:space="preserve">127320256	</t>
  </si>
  <si>
    <t xml:space="preserve">999225062735170	</t>
  </si>
  <si>
    <t>KIM/MINJI</t>
  </si>
  <si>
    <t xml:space="preserve">3578401	</t>
  </si>
  <si>
    <t xml:space="preserve">127483756	</t>
  </si>
  <si>
    <t xml:space="preserve">999225074251765	</t>
  </si>
  <si>
    <t>[长滩岛]长滩岛赫娜水晶沙度假酒店(Henann Crystal Sands Resort)(11160832)</t>
  </si>
  <si>
    <t>豪华房(至少连住2晚及以上)&lt;早餐&gt;</t>
  </si>
  <si>
    <t>XU/YULIAN,YANG/CHEN,HAO/JUNJIE</t>
  </si>
  <si>
    <t xml:space="preserve">	</t>
  </si>
  <si>
    <t xml:space="preserve">HCS333-444	</t>
  </si>
  <si>
    <t xml:space="preserve">999225109950519	</t>
  </si>
  <si>
    <t>KIM/Jongwook</t>
  </si>
  <si>
    <t xml:space="preserve">3589517	</t>
  </si>
  <si>
    <t xml:space="preserve">127548506	</t>
  </si>
  <si>
    <t xml:space="preserve">999225221894709	</t>
  </si>
  <si>
    <t>[普吉岛]普吉岛洲际丁索别墅度假村(Dinso Resort &amp; Villas Phuket, an IHG Hotel)(14215784)</t>
  </si>
  <si>
    <t>城景豪华房（1张特大床）(至少连住2晚及以上)&lt;早餐&gt;</t>
  </si>
  <si>
    <t>WU/WANYI,WU/JINGYI,WU/YINGXIANG,WU/XINGHUA</t>
  </si>
  <si>
    <t xml:space="preserve">3613360	</t>
  </si>
  <si>
    <t xml:space="preserve">101863	</t>
  </si>
  <si>
    <t xml:space="preserve">999225235561933	</t>
  </si>
  <si>
    <t>[曼谷]曼谷柏悦酒店(Park Hyatt Bangkok)(8058871)</t>
  </si>
  <si>
    <t>双床房(至少连住2晚及以上)&lt;早餐&gt;</t>
  </si>
  <si>
    <t>ZHANG/NIANNIAN,ZHANG/HONG</t>
  </si>
  <si>
    <t xml:space="preserve">3615813	</t>
  </si>
  <si>
    <t xml:space="preserve">24604378	</t>
  </si>
  <si>
    <t xml:space="preserve">999225241098008	</t>
  </si>
  <si>
    <t>特大床房(至少连住2晚及以上)&lt;早餐&gt;</t>
  </si>
  <si>
    <t>ZHENG/WEIWEI,XIA/ZHENXUAN</t>
  </si>
  <si>
    <t xml:space="preserve">3617532	</t>
  </si>
  <si>
    <t xml:space="preserve">60918667	</t>
  </si>
  <si>
    <t xml:space="preserve">999225245040316	</t>
  </si>
  <si>
    <t>ZHANG/BINGXIA,XIANG/XIANZHONG,XIANG/YIJI,XIANG/YUHAO</t>
  </si>
  <si>
    <t xml:space="preserve">3618123	</t>
  </si>
  <si>
    <t xml:space="preserve"> 4439493	</t>
  </si>
  <si>
    <t>取消</t>
  </si>
  <si>
    <t xml:space="preserve">999225285591251	</t>
  </si>
  <si>
    <t>[丹那拉打]金马仑高原世纪松园度假酒店(Century Pines Resort Cameron Highlands)(16011715)</t>
  </si>
  <si>
    <t>ABD HALIL/NORDALILLA</t>
  </si>
  <si>
    <t xml:space="preserve">3626762	</t>
  </si>
  <si>
    <t xml:space="preserve">RV204091/23	</t>
  </si>
  <si>
    <t xml:space="preserve">999225289295800	</t>
  </si>
  <si>
    <t>[普吉岛]普吉岛芭东美爵大酒店(Grand Mercure Phuket Patong)(7312477)</t>
  </si>
  <si>
    <t>高级房（中宾）(至少连住2晚及以上)&lt;早餐&gt;</t>
  </si>
  <si>
    <t>XIANG/SIRUI,LAI/PEOJUN,LUO/JIUQIANG,ZHANG/XINYU,ZHU/BOLUN,DENG/JUAN</t>
  </si>
  <si>
    <t xml:space="preserve">3627625	</t>
  </si>
  <si>
    <t xml:space="preserve">677759	</t>
  </si>
  <si>
    <t xml:space="preserve">999225323063503	</t>
  </si>
  <si>
    <t>[曼谷]曼谷素坤逸 15 瑞享饭店(Mövenpick Hotel Sukhumvit 15 Bangkok)(23861570)</t>
  </si>
  <si>
    <t>豪华特大床房(至少连住2晚及以上)&lt;早餐&gt;</t>
  </si>
  <si>
    <t>KOO/MING KEE</t>
  </si>
  <si>
    <t xml:space="preserve">3634200	</t>
  </si>
  <si>
    <t xml:space="preserve">729426	</t>
  </si>
  <si>
    <t xml:space="preserve">999225325205741	</t>
  </si>
  <si>
    <t>Haider/Sultan</t>
  </si>
  <si>
    <t xml:space="preserve">3634741	</t>
  </si>
  <si>
    <t xml:space="preserve">128145508	</t>
  </si>
  <si>
    <t xml:space="preserve">999225330147472	</t>
  </si>
  <si>
    <t>池景甄选特大床房(至少连住2晚及以上)&lt;早餐&gt;</t>
  </si>
  <si>
    <t>ZHUANG/YUAN</t>
  </si>
  <si>
    <t xml:space="preserve">3636360	</t>
  </si>
  <si>
    <t xml:space="preserve">105314	</t>
  </si>
  <si>
    <t xml:space="preserve">999225348041050	</t>
  </si>
  <si>
    <t>[曼谷]曼谷瑞吉酒店(The St Regis Bangkok)(7252477)</t>
  </si>
  <si>
    <t>至尊豪华高尔夫球场景特大床房(至少连住2晚及以上)&lt;早餐&gt;</t>
  </si>
  <si>
    <t>Mok/Chung Tat Barry</t>
  </si>
  <si>
    <t xml:space="preserve">3639364	</t>
  </si>
  <si>
    <t xml:space="preserve">999225367221476	</t>
  </si>
  <si>
    <t>[八打灵再也]皇家朱兰白沙罗酒店(Royale Chulan Damansara)(15679881)</t>
  </si>
  <si>
    <t>尊贵房(至少连住2晚及以上)&lt;早餐&gt;</t>
  </si>
  <si>
    <t>AHMAD/DATO YAHYA</t>
  </si>
  <si>
    <t xml:space="preserve">3643158	</t>
  </si>
  <si>
    <t xml:space="preserve">627477	</t>
  </si>
  <si>
    <t>,</t>
  </si>
  <si>
    <t>USD 6645.34</t>
  </si>
  <si>
    <t>A230724092534911</t>
  </si>
  <si>
    <t>USD / THB 当前参考汇率: 34.475</t>
  </si>
  <si>
    <t xml:space="preserve">总计：6645.34 USD/
229098.1 THB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</si>
  <si>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</si>
  <si>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</si>
  <si>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</si>
  <si>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</si>
  <si>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</si>
  <si>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</si>
  <si>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</si>
  <si>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</si>
  <si>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</si>
  <si>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</si>
  <si>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</si>
  <si>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</si>
  <si>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</si>
  <si>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</si>
  <si>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</si>
  <si>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</si>
  <si>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</si>
  <si>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</si>
  <si>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</si>
  <si>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</si>
  <si>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3643158</t>
  </si>
  <si>
    <t>吉隆坡白沙罗皇家朱兰酒店</t>
  </si>
  <si>
    <t>AHMAD DATO YAHYA</t>
  </si>
  <si>
    <t>2023-07-17</t>
  </si>
  <si>
    <t>2023-07-19</t>
  </si>
  <si>
    <t>退房日周结</t>
  </si>
  <si>
    <t>967.99</t>
  </si>
  <si>
    <t>135.16</t>
  </si>
  <si>
    <t>0</t>
  </si>
  <si>
    <t>0.00</t>
  </si>
  <si>
    <t>携程国际直连(CIT)</t>
  </si>
  <si>
    <t>01.011176</t>
  </si>
  <si>
    <t>2023-07-16 16:15:22</t>
  </si>
  <si>
    <t>否</t>
  </si>
  <si>
    <t>CIT(Thailand) CO,. Ltd</t>
  </si>
  <si>
    <t>直采</t>
  </si>
  <si>
    <t>马来西亚</t>
  </si>
  <si>
    <t>2023-07-15</t>
  </si>
  <si>
    <t>3639364</t>
  </si>
  <si>
    <t>曼谷瑞吉酒店</t>
  </si>
  <si>
    <t>Mok Chung Tat Barry</t>
  </si>
  <si>
    <t>2023-07-18</t>
  </si>
  <si>
    <t>2023-07-21</t>
  </si>
  <si>
    <t>6066.02</t>
  </si>
  <si>
    <t>847.47</t>
  </si>
  <si>
    <t>-847</t>
  </si>
  <si>
    <t>-6066</t>
  </si>
  <si>
    <t>2023-07-18 15:54:53</t>
  </si>
  <si>
    <t>泰国</t>
  </si>
  <si>
    <t>2023-07-14</t>
  </si>
  <si>
    <t>3636360</t>
  </si>
  <si>
    <t>丁索度假村</t>
  </si>
  <si>
    <t>ZHUANG YUAN</t>
  </si>
  <si>
    <t>2023-07-20</t>
  </si>
  <si>
    <t>1330.01</t>
  </si>
  <si>
    <t>185.54</t>
  </si>
  <si>
    <t>2023-07-15 10:55:24</t>
  </si>
  <si>
    <t>3634741</t>
  </si>
  <si>
    <t>曼谷瑞博朗得酒店</t>
  </si>
  <si>
    <t>Haider Sultan</t>
  </si>
  <si>
    <t>2023-07-22</t>
  </si>
  <si>
    <t>1316.10</t>
  </si>
  <si>
    <t>183.60</t>
  </si>
  <si>
    <t>2023-07-14 19:20:21</t>
  </si>
  <si>
    <t>3634200</t>
  </si>
  <si>
    <t>曼谷素坤逸 15 瑞享饭店 (SHA Plus+)</t>
  </si>
  <si>
    <t>KOO MING KEE</t>
  </si>
  <si>
    <t>2023-07-23</t>
  </si>
  <si>
    <t>1245.99</t>
  </si>
  <si>
    <t>173.82</t>
  </si>
  <si>
    <t>2023-07-15 12:04:36</t>
  </si>
  <si>
    <t>2023-07-12</t>
  </si>
  <si>
    <t>3627625</t>
  </si>
  <si>
    <t>普吉岛芭东美爵大酒店(政府卫生认证)</t>
  </si>
  <si>
    <t>XIANG SIRUI,LAI PEOJUN,LUO JIUQIANG,ZHANG XINYU,ZHU BOLUN,DENG JUAN</t>
  </si>
  <si>
    <t>11263.58</t>
  </si>
  <si>
    <t>1558.24</t>
  </si>
  <si>
    <t>2023-07-13 11:37:53</t>
  </si>
  <si>
    <t>3626762</t>
  </si>
  <si>
    <t>金马仑高原世纪松园度假村</t>
  </si>
  <si>
    <t>ABD HALIL NORDALILLA</t>
  </si>
  <si>
    <t>752.04</t>
  </si>
  <si>
    <t>104.04</t>
  </si>
  <si>
    <t>2023-07-13 09:46:07</t>
  </si>
  <si>
    <t>2023-07-10</t>
  </si>
  <si>
    <t>3618123</t>
  </si>
  <si>
    <t>曼谷柏悦酒店</t>
  </si>
  <si>
    <t>ZHANG BINGXIA,XIANG XIANZHONG,XIANG YIJI,XIANG YUHAO</t>
  </si>
  <si>
    <t>9832.04</t>
  </si>
  <si>
    <t>1357.08</t>
  </si>
  <si>
    <t>2023-07-11 11:08:52</t>
  </si>
  <si>
    <t>3617532</t>
  </si>
  <si>
    <t>ZHENG WEIWEI,XIA ZHENXUAN</t>
  </si>
  <si>
    <t>4916.02</t>
  </si>
  <si>
    <t>678.54</t>
  </si>
  <si>
    <t>2023-07-10 20:57:01</t>
  </si>
  <si>
    <t>3615813</t>
  </si>
  <si>
    <t>ZHANG NIANNIAN,ZHANG HONG</t>
  </si>
  <si>
    <t>10859.97</t>
  </si>
  <si>
    <t>1498.96</t>
  </si>
  <si>
    <t>-1498</t>
  </si>
  <si>
    <t>-10859</t>
  </si>
  <si>
    <t>2023-07-10 18:29:42</t>
  </si>
  <si>
    <t>2023-07-09</t>
  </si>
  <si>
    <t>3613360</t>
  </si>
  <si>
    <t>WU WANYI,WU JINGYI,WU YINGXIANG,WU XINGHUA</t>
  </si>
  <si>
    <t>2279.86</t>
  </si>
  <si>
    <t>314.68</t>
  </si>
  <si>
    <t>2023-07-10 09:26:15</t>
  </si>
  <si>
    <t>2023-07-04</t>
  </si>
  <si>
    <t>3589517</t>
  </si>
  <si>
    <t>KIM Jongwook</t>
  </si>
  <si>
    <t>655.95</t>
  </si>
  <si>
    <t>90.32</t>
  </si>
  <si>
    <t>2023-07-04 15:40:25</t>
  </si>
  <si>
    <t>2023-07-02</t>
  </si>
  <si>
    <t>3580308</t>
  </si>
  <si>
    <t>长滩岛赫娜水晶沙度假酒店</t>
  </si>
  <si>
    <t>XU YULIAN,YANG CHEN,HAO JUNJIE</t>
  </si>
  <si>
    <t>4800.03</t>
  </si>
  <si>
    <t>659.97</t>
  </si>
  <si>
    <t>2023-07-03 11:11:07</t>
  </si>
  <si>
    <t>菲律宾</t>
  </si>
  <si>
    <t>2023-07-01</t>
  </si>
  <si>
    <t>3578401</t>
  </si>
  <si>
    <t>KIM MINJI</t>
  </si>
  <si>
    <t>1355.88</t>
  </si>
  <si>
    <t>186.36</t>
  </si>
  <si>
    <t>2023-07-03 17:34:40</t>
  </si>
  <si>
    <t>2023-06-30</t>
  </si>
  <si>
    <t>3573048</t>
  </si>
  <si>
    <t>Chong Wei Yu</t>
  </si>
  <si>
    <t>968.92</t>
  </si>
  <si>
    <t>133.35</t>
  </si>
  <si>
    <t>2023-06-30 19:32:25</t>
  </si>
  <si>
    <t>3571737</t>
  </si>
  <si>
    <t>lee jaeduck</t>
  </si>
  <si>
    <t>1937.84</t>
  </si>
  <si>
    <t>266.70</t>
  </si>
  <si>
    <t>2023-06-30 14:12:32</t>
  </si>
  <si>
    <t>2023-06-14</t>
  </si>
  <si>
    <t>3503343</t>
  </si>
  <si>
    <t>甲米都喜天丽海滨度假酒店</t>
  </si>
  <si>
    <t>WANG YING,ZHANG QIYU</t>
  </si>
  <si>
    <t>4434.21</t>
  </si>
  <si>
    <t>617.94</t>
  </si>
  <si>
    <t>2023-06-14 17:16:42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</si>
</sst>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16510</xdr:colOff>
      <xdr:row>19</xdr:row>
      <xdr:rowOff>30480</xdr:rowOff>
    </xdr:from>
    <xdr:to>
      <xdr:col>19</xdr:col>
      <xdr:colOff>306070</xdr:colOff>
      <xdr:row>42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0310" y="3139440"/>
          <a:ext cx="9890760" cy="4236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45122</v>
      </c>
      <c r="G2" s="6">
        <v>45128</v>
      </c>
      <c r="H2" s="4">
        <v>1</v>
      </c>
      <c r="I2" s="4">
        <v>6</v>
      </c>
      <c r="J2" s="4">
        <v>6</v>
      </c>
      <c r="K2" s="4" t="s">
        <v>30</v>
      </c>
      <c r="L2" s="4">
        <v>617.94</v>
      </c>
      <c r="M2" s="4">
        <v>617.94</v>
      </c>
      <c r="N2" s="4" t="s">
        <v>31</v>
      </c>
      <c r="O2" s="4" t="s">
        <v>32</v>
      </c>
      <c r="P2" s="4" t="s">
        <v>33</v>
      </c>
      <c r="Q2" s="4">
        <v>0</v>
      </c>
      <c r="R2" s="7">
        <v>45091</v>
      </c>
      <c r="S2" s="6">
        <v>45131</v>
      </c>
      <c r="T2" s="4" t="s">
        <v>34</v>
      </c>
      <c r="U2" s="4">
        <v>617.94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45124</v>
      </c>
      <c r="G3" s="6">
        <v>45127</v>
      </c>
      <c r="H3" s="4">
        <v>2</v>
      </c>
      <c r="I3" s="4">
        <v>3</v>
      </c>
      <c r="J3" s="4">
        <v>6</v>
      </c>
      <c r="K3" s="4" t="s">
        <v>30</v>
      </c>
      <c r="L3" s="4">
        <v>266.7</v>
      </c>
      <c r="M3" s="4">
        <v>266.7</v>
      </c>
      <c r="N3" s="4" t="s">
        <v>40</v>
      </c>
      <c r="O3" s="4" t="s">
        <v>32</v>
      </c>
      <c r="P3" s="4" t="s">
        <v>33</v>
      </c>
      <c r="Q3" s="4">
        <v>0</v>
      </c>
      <c r="R3" s="7">
        <v>45107</v>
      </c>
      <c r="S3" s="6">
        <v>45131</v>
      </c>
      <c r="T3" s="4" t="s">
        <v>34</v>
      </c>
      <c r="U3" s="4">
        <v>266.7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45126</v>
      </c>
      <c r="G4" s="6">
        <v>45129</v>
      </c>
      <c r="H4" s="4">
        <v>1</v>
      </c>
      <c r="I4" s="4">
        <v>3</v>
      </c>
      <c r="J4" s="4">
        <v>3</v>
      </c>
      <c r="K4" s="4" t="s">
        <v>30</v>
      </c>
      <c r="L4" s="4">
        <v>133.35</v>
      </c>
      <c r="M4" s="4">
        <v>133.35</v>
      </c>
      <c r="N4" s="4" t="s">
        <v>44</v>
      </c>
      <c r="O4" s="4" t="s">
        <v>32</v>
      </c>
      <c r="P4" s="4" t="s">
        <v>33</v>
      </c>
      <c r="Q4" s="4">
        <v>0</v>
      </c>
      <c r="R4" s="7">
        <v>45107.0000115741</v>
      </c>
      <c r="S4" s="6">
        <v>45131</v>
      </c>
      <c r="T4" s="4" t="s">
        <v>34</v>
      </c>
      <c r="U4" s="4">
        <v>133.35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45123</v>
      </c>
      <c r="G5" s="6">
        <v>45127</v>
      </c>
      <c r="H5" s="4">
        <v>1</v>
      </c>
      <c r="I5" s="4">
        <v>4</v>
      </c>
      <c r="J5" s="4">
        <v>4</v>
      </c>
      <c r="K5" s="4" t="s">
        <v>30</v>
      </c>
      <c r="L5" s="4">
        <v>186.36</v>
      </c>
      <c r="M5" s="4">
        <v>186.36</v>
      </c>
      <c r="N5" s="4" t="s">
        <v>48</v>
      </c>
      <c r="O5" s="4" t="s">
        <v>32</v>
      </c>
      <c r="P5" s="4" t="s">
        <v>33</v>
      </c>
      <c r="Q5" s="4">
        <v>0</v>
      </c>
      <c r="R5" s="7">
        <v>45108.0000115741</v>
      </c>
      <c r="S5" s="6">
        <v>45131</v>
      </c>
      <c r="T5" s="4" t="s">
        <v>34</v>
      </c>
      <c r="U5" s="4">
        <v>186.36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45122</v>
      </c>
      <c r="G6" s="6">
        <v>45125</v>
      </c>
      <c r="H6" s="4">
        <v>1</v>
      </c>
      <c r="I6" s="4">
        <v>3</v>
      </c>
      <c r="J6" s="4">
        <v>3</v>
      </c>
      <c r="K6" s="4" t="s">
        <v>30</v>
      </c>
      <c r="L6" s="4">
        <v>659.97</v>
      </c>
      <c r="M6" s="4">
        <v>659.97</v>
      </c>
      <c r="N6" s="4" t="s">
        <v>54</v>
      </c>
      <c r="O6" s="4" t="s">
        <v>32</v>
      </c>
      <c r="P6" s="4" t="s">
        <v>33</v>
      </c>
      <c r="Q6" s="4">
        <v>0</v>
      </c>
      <c r="R6" s="7">
        <v>45109.0000115741</v>
      </c>
      <c r="S6" s="6">
        <v>45131</v>
      </c>
      <c r="T6" s="4" t="s">
        <v>34</v>
      </c>
      <c r="U6" s="4">
        <v>659.97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45123</v>
      </c>
      <c r="G7" s="6">
        <v>45125</v>
      </c>
      <c r="H7" s="4">
        <v>1</v>
      </c>
      <c r="I7" s="4">
        <v>2</v>
      </c>
      <c r="J7" s="4">
        <v>2</v>
      </c>
      <c r="K7" s="4" t="s">
        <v>30</v>
      </c>
      <c r="L7" s="4">
        <v>90.32</v>
      </c>
      <c r="M7" s="4">
        <v>90.32</v>
      </c>
      <c r="N7" s="4" t="s">
        <v>58</v>
      </c>
      <c r="O7" s="4" t="s">
        <v>32</v>
      </c>
      <c r="P7" s="4" t="s">
        <v>33</v>
      </c>
      <c r="Q7" s="4">
        <v>0</v>
      </c>
      <c r="R7" s="7">
        <v>45111.0000115741</v>
      </c>
      <c r="S7" s="6">
        <v>45131</v>
      </c>
      <c r="T7" s="4" t="s">
        <v>34</v>
      </c>
      <c r="U7" s="4">
        <v>90.32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45123</v>
      </c>
      <c r="G8" s="6">
        <v>45125</v>
      </c>
      <c r="H8" s="4">
        <v>2</v>
      </c>
      <c r="I8" s="4">
        <v>2</v>
      </c>
      <c r="J8" s="4">
        <v>4</v>
      </c>
      <c r="K8" s="4" t="s">
        <v>30</v>
      </c>
      <c r="L8" s="4">
        <v>314.68</v>
      </c>
      <c r="M8" s="4">
        <v>314.68</v>
      </c>
      <c r="N8" s="4" t="s">
        <v>64</v>
      </c>
      <c r="O8" s="4" t="s">
        <v>32</v>
      </c>
      <c r="P8" s="4" t="s">
        <v>33</v>
      </c>
      <c r="Q8" s="4">
        <v>0</v>
      </c>
      <c r="R8" s="7">
        <v>45116</v>
      </c>
      <c r="S8" s="6">
        <v>45131</v>
      </c>
      <c r="T8" s="4" t="s">
        <v>34</v>
      </c>
      <c r="U8" s="4">
        <v>314.68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45124</v>
      </c>
      <c r="G9" s="6">
        <v>45128</v>
      </c>
      <c r="H9" s="4">
        <v>1</v>
      </c>
      <c r="I9" s="4">
        <v>4</v>
      </c>
      <c r="J9" s="4">
        <v>4</v>
      </c>
      <c r="K9" s="4" t="s">
        <v>30</v>
      </c>
      <c r="L9" s="4">
        <v>1498.96</v>
      </c>
      <c r="M9" s="4">
        <v>1498.96</v>
      </c>
      <c r="N9" s="4" t="s">
        <v>70</v>
      </c>
      <c r="O9" s="4" t="s">
        <v>32</v>
      </c>
      <c r="P9" s="4" t="s">
        <v>33</v>
      </c>
      <c r="Q9" s="4">
        <v>0</v>
      </c>
      <c r="R9" s="7">
        <v>45117.0000115741</v>
      </c>
      <c r="S9" s="6">
        <v>45131</v>
      </c>
      <c r="T9" s="4" t="s">
        <v>34</v>
      </c>
      <c r="U9" s="4">
        <v>1498.96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68</v>
      </c>
      <c r="E10" s="4" t="s">
        <v>74</v>
      </c>
      <c r="F10" s="6">
        <v>45127</v>
      </c>
      <c r="G10" s="6">
        <v>45129</v>
      </c>
      <c r="H10" s="4">
        <v>1</v>
      </c>
      <c r="I10" s="4">
        <v>2</v>
      </c>
      <c r="J10" s="4">
        <v>2</v>
      </c>
      <c r="K10" s="4" t="s">
        <v>30</v>
      </c>
      <c r="L10" s="4">
        <v>678.54</v>
      </c>
      <c r="M10" s="4">
        <v>678.54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45117</v>
      </c>
      <c r="S10" s="6">
        <v>45131</v>
      </c>
      <c r="T10" s="4" t="s">
        <v>34</v>
      </c>
      <c r="U10" s="4">
        <v>678.54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6">
      <c r="A11" s="4" t="s">
        <v>78</v>
      </c>
      <c r="B11" s="4" t="s">
        <v>26</v>
      </c>
      <c r="C11" s="4" t="s">
        <v>27</v>
      </c>
      <c r="D11" s="4" t="s">
        <v>68</v>
      </c>
      <c r="E11" s="4" t="s">
        <v>74</v>
      </c>
      <c r="F11" s="6">
        <v>45127</v>
      </c>
      <c r="G11" s="6">
        <v>45129</v>
      </c>
      <c r="H11" s="4">
        <v>2</v>
      </c>
      <c r="I11" s="4">
        <v>2</v>
      </c>
      <c r="J11" s="4">
        <v>4</v>
      </c>
      <c r="K11" s="4" t="s">
        <v>30</v>
      </c>
      <c r="L11" s="4">
        <v>1357.08</v>
      </c>
      <c r="M11" s="4">
        <v>1357.08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45117.0000115741</v>
      </c>
      <c r="S11" s="6">
        <v>45131</v>
      </c>
      <c r="T11" s="4" t="s">
        <v>34</v>
      </c>
      <c r="U11" s="4">
        <v>1357.08</v>
      </c>
      <c r="V11" s="4">
        <v>0</v>
      </c>
      <c r="W11" s="4">
        <v>0</v>
      </c>
      <c r="X11" s="4" t="s">
        <v>80</v>
      </c>
      <c r="Y11" s="4">
        <v>48345293</v>
      </c>
      <c r="Z11" s="4" t="s">
        <v>81</v>
      </c>
    </row>
    <row r="12" s="4" customFormat="1" spans="1:25">
      <c r="A12" s="4" t="s">
        <v>67</v>
      </c>
      <c r="B12" s="4" t="s">
        <v>26</v>
      </c>
      <c r="C12" s="4" t="s">
        <v>82</v>
      </c>
      <c r="D12" s="4" t="s">
        <v>68</v>
      </c>
      <c r="E12" s="4" t="s">
        <v>69</v>
      </c>
      <c r="F12" s="6">
        <v>45124</v>
      </c>
      <c r="G12" s="6">
        <v>45128</v>
      </c>
      <c r="H12" s="4">
        <v>1</v>
      </c>
      <c r="I12" s="4">
        <v>4</v>
      </c>
      <c r="J12" s="4">
        <v>4</v>
      </c>
      <c r="K12" s="4" t="s">
        <v>30</v>
      </c>
      <c r="L12" s="4">
        <v>-1498.96</v>
      </c>
      <c r="M12" s="4">
        <v>-1498.96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45117.0000115741</v>
      </c>
      <c r="S12" s="6">
        <v>45131</v>
      </c>
      <c r="T12" s="4" t="s">
        <v>34</v>
      </c>
      <c r="U12" s="4">
        <v>-1498.96</v>
      </c>
      <c r="V12" s="4">
        <v>0</v>
      </c>
      <c r="W12" s="4">
        <v>0</v>
      </c>
      <c r="X12" s="4" t="s">
        <v>71</v>
      </c>
      <c r="Y12" s="4" t="s">
        <v>72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53</v>
      </c>
      <c r="F13" s="6">
        <v>45126</v>
      </c>
      <c r="G13" s="6">
        <v>45128</v>
      </c>
      <c r="H13" s="4">
        <v>1</v>
      </c>
      <c r="I13" s="4">
        <v>2</v>
      </c>
      <c r="J13" s="4">
        <v>2</v>
      </c>
      <c r="K13" s="4" t="s">
        <v>30</v>
      </c>
      <c r="L13" s="4">
        <v>104.04</v>
      </c>
      <c r="M13" s="4">
        <v>104.04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45119</v>
      </c>
      <c r="S13" s="6">
        <v>45131</v>
      </c>
      <c r="T13" s="4" t="s">
        <v>34</v>
      </c>
      <c r="U13" s="4">
        <v>104.04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45125</v>
      </c>
      <c r="G14" s="6">
        <v>45129</v>
      </c>
      <c r="H14" s="4">
        <v>4</v>
      </c>
      <c r="I14" s="4">
        <v>4</v>
      </c>
      <c r="J14" s="4">
        <v>16</v>
      </c>
      <c r="K14" s="4" t="s">
        <v>30</v>
      </c>
      <c r="L14" s="4">
        <v>1558.24</v>
      </c>
      <c r="M14" s="4">
        <v>1558.24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45119.0000115741</v>
      </c>
      <c r="S14" s="6">
        <v>45131</v>
      </c>
      <c r="T14" s="4" t="s">
        <v>34</v>
      </c>
      <c r="U14" s="4">
        <v>1558.24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45128</v>
      </c>
      <c r="G15" s="6">
        <v>45130</v>
      </c>
      <c r="H15" s="4">
        <v>1</v>
      </c>
      <c r="I15" s="4">
        <v>2</v>
      </c>
      <c r="J15" s="4">
        <v>2</v>
      </c>
      <c r="K15" s="4" t="s">
        <v>30</v>
      </c>
      <c r="L15" s="4">
        <v>173.82</v>
      </c>
      <c r="M15" s="4">
        <v>173.82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45121.0000115741</v>
      </c>
      <c r="S15" s="6">
        <v>45131</v>
      </c>
      <c r="T15" s="4" t="s">
        <v>34</v>
      </c>
      <c r="U15" s="4">
        <v>173.82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6">
      <c r="A16" s="4" t="s">
        <v>100</v>
      </c>
      <c r="B16" s="4" t="s">
        <v>26</v>
      </c>
      <c r="C16" s="4" t="s">
        <v>27</v>
      </c>
      <c r="D16" s="4" t="s">
        <v>38</v>
      </c>
      <c r="E16" s="4" t="s">
        <v>39</v>
      </c>
      <c r="F16" s="6">
        <v>45127</v>
      </c>
      <c r="G16" s="6">
        <v>45129</v>
      </c>
      <c r="H16" s="4">
        <v>2</v>
      </c>
      <c r="I16" s="4">
        <v>2</v>
      </c>
      <c r="J16" s="4">
        <v>4</v>
      </c>
      <c r="K16" s="4" t="s">
        <v>30</v>
      </c>
      <c r="L16" s="4">
        <v>183.6</v>
      </c>
      <c r="M16" s="4">
        <v>183.6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45121</v>
      </c>
      <c r="S16" s="6">
        <v>45131</v>
      </c>
      <c r="T16" s="4" t="s">
        <v>34</v>
      </c>
      <c r="U16" s="4">
        <v>183.6</v>
      </c>
      <c r="V16" s="4">
        <v>0</v>
      </c>
      <c r="W16" s="4">
        <v>0</v>
      </c>
      <c r="X16" s="4" t="s">
        <v>102</v>
      </c>
      <c r="Y16" s="4">
        <v>128145506</v>
      </c>
      <c r="Z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62</v>
      </c>
      <c r="E17" s="4" t="s">
        <v>105</v>
      </c>
      <c r="F17" s="6">
        <v>45125</v>
      </c>
      <c r="G17" s="6">
        <v>45127</v>
      </c>
      <c r="H17" s="4">
        <v>1</v>
      </c>
      <c r="I17" s="4">
        <v>2</v>
      </c>
      <c r="J17" s="4">
        <v>2</v>
      </c>
      <c r="K17" s="4" t="s">
        <v>30</v>
      </c>
      <c r="L17" s="4">
        <v>185.54</v>
      </c>
      <c r="M17" s="4">
        <v>185.54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45121.0000115741</v>
      </c>
      <c r="S17" s="6">
        <v>45131</v>
      </c>
      <c r="T17" s="4" t="s">
        <v>34</v>
      </c>
      <c r="U17" s="4">
        <v>185.54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45125</v>
      </c>
      <c r="G18" s="6">
        <v>45128</v>
      </c>
      <c r="H18" s="4">
        <v>1</v>
      </c>
      <c r="I18" s="4">
        <v>3</v>
      </c>
      <c r="J18" s="4">
        <v>3</v>
      </c>
      <c r="K18" s="4" t="s">
        <v>30</v>
      </c>
      <c r="L18" s="4">
        <v>847.47</v>
      </c>
      <c r="M18" s="4">
        <v>847.47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45122.0000115741</v>
      </c>
      <c r="S18" s="6">
        <v>45131</v>
      </c>
      <c r="T18" s="4" t="s">
        <v>34</v>
      </c>
      <c r="U18" s="4">
        <v>847.47</v>
      </c>
      <c r="V18" s="4">
        <v>0</v>
      </c>
      <c r="W18" s="4">
        <v>0</v>
      </c>
      <c r="X18" s="4" t="s">
        <v>113</v>
      </c>
      <c r="Y18" s="4" t="s">
        <v>55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45124</v>
      </c>
      <c r="G19" s="6">
        <v>45126</v>
      </c>
      <c r="H19" s="4">
        <v>1</v>
      </c>
      <c r="I19" s="4">
        <v>2</v>
      </c>
      <c r="J19" s="4">
        <v>2</v>
      </c>
      <c r="K19" s="4" t="s">
        <v>30</v>
      </c>
      <c r="L19" s="4">
        <v>135.16</v>
      </c>
      <c r="M19" s="4">
        <v>135.16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45123.0000115741</v>
      </c>
      <c r="S19" s="6">
        <v>45131</v>
      </c>
      <c r="T19" s="4" t="s">
        <v>34</v>
      </c>
      <c r="U19" s="4">
        <v>135.16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109</v>
      </c>
      <c r="B20" s="4" t="s">
        <v>26</v>
      </c>
      <c r="C20" s="4" t="s">
        <v>82</v>
      </c>
      <c r="D20" s="4" t="s">
        <v>110</v>
      </c>
      <c r="E20" s="4" t="s">
        <v>111</v>
      </c>
      <c r="F20" s="6">
        <v>45125</v>
      </c>
      <c r="G20" s="6">
        <v>45128</v>
      </c>
      <c r="H20" s="4">
        <v>1</v>
      </c>
      <c r="I20" s="4">
        <v>3</v>
      </c>
      <c r="J20" s="4">
        <v>3</v>
      </c>
      <c r="K20" s="4" t="s">
        <v>30</v>
      </c>
      <c r="L20" s="4">
        <v>-847.47</v>
      </c>
      <c r="M20" s="4">
        <v>-847.47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45122.0000115741</v>
      </c>
      <c r="S20" s="6">
        <v>45131</v>
      </c>
      <c r="T20" s="4" t="s">
        <v>34</v>
      </c>
      <c r="U20" s="4">
        <v>-847.47</v>
      </c>
      <c r="V20" s="4">
        <v>0</v>
      </c>
      <c r="W20" s="4">
        <v>0</v>
      </c>
      <c r="X20" s="4" t="s">
        <v>113</v>
      </c>
      <c r="Y20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topLeftCell="A7" workbookViewId="0">
      <selection activeCell="C30" sqref="C30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</v>
      </c>
    </row>
    <row r="2" s="4" customFormat="1" spans="1:9">
      <c r="A2" s="5">
        <v>999224769722242</v>
      </c>
      <c r="B2" s="6">
        <v>45122</v>
      </c>
      <c r="C2" s="6">
        <v>45128</v>
      </c>
      <c r="D2" s="4">
        <v>617.94</v>
      </c>
      <c r="E2" s="4" t="str">
        <f>VLOOKUP(A2,HOP!A:L,12,0)</f>
        <v>617.94</v>
      </c>
      <c r="F2" s="4" t="str">
        <f>VLOOKUP(A2,HOP!A:C,3,0)</f>
        <v>3503343</v>
      </c>
      <c r="G2" s="4">
        <f>D2-E2</f>
        <v>0</v>
      </c>
      <c r="H2" s="4" t="str">
        <f>$H$1&amp;F2</f>
        <v>,3503343</v>
      </c>
      <c r="I2" s="4" t="str">
        <f>VLOOKUP(A2,HOP!A:U,21,0)</f>
        <v>直采</v>
      </c>
    </row>
    <row r="3" s="4" customFormat="1" spans="1:9">
      <c r="A3" s="5">
        <v>999225035709016</v>
      </c>
      <c r="B3" s="6">
        <v>45124</v>
      </c>
      <c r="C3" s="6">
        <v>45127</v>
      </c>
      <c r="D3" s="4">
        <v>266.7</v>
      </c>
      <c r="E3" s="4" t="str">
        <f>VLOOKUP(A3,HOP!A:L,12,0)</f>
        <v>266.70</v>
      </c>
      <c r="F3" s="4" t="str">
        <f>VLOOKUP(A3,HOP!A:C,3,0)</f>
        <v>3571737</v>
      </c>
      <c r="G3" s="4">
        <f t="shared" ref="G3:G18" si="0">D3-E3</f>
        <v>0</v>
      </c>
      <c r="H3" s="4" t="str">
        <f t="shared" ref="H3:H18" si="1">$H$1&amp;F3</f>
        <v>,3571737</v>
      </c>
      <c r="I3" s="4" t="str">
        <f>VLOOKUP(A3,HOP!A:U,21,0)</f>
        <v>直采</v>
      </c>
    </row>
    <row r="4" s="4" customFormat="1" spans="1:9">
      <c r="A4" s="5">
        <v>999225042568535</v>
      </c>
      <c r="B4" s="6">
        <v>45126</v>
      </c>
      <c r="C4" s="6">
        <v>45129</v>
      </c>
      <c r="D4" s="4">
        <v>133.35</v>
      </c>
      <c r="E4" s="4" t="str">
        <f>VLOOKUP(A4,HOP!A:L,12,0)</f>
        <v>133.35</v>
      </c>
      <c r="F4" s="4" t="str">
        <f>VLOOKUP(A4,HOP!A:C,3,0)</f>
        <v>3573048</v>
      </c>
      <c r="G4" s="4">
        <f t="shared" si="0"/>
        <v>0</v>
      </c>
      <c r="H4" s="4" t="str">
        <f t="shared" si="1"/>
        <v>,3573048</v>
      </c>
      <c r="I4" s="4" t="str">
        <f>VLOOKUP(A4,HOP!A:U,21,0)</f>
        <v>直采</v>
      </c>
    </row>
    <row r="5" s="4" customFormat="1" spans="1:9">
      <c r="A5" s="5">
        <v>999225062735170</v>
      </c>
      <c r="B5" s="6">
        <v>45123</v>
      </c>
      <c r="C5" s="6">
        <v>45127</v>
      </c>
      <c r="D5" s="4">
        <v>186.36</v>
      </c>
      <c r="E5" s="4" t="str">
        <f>VLOOKUP(A5,HOP!A:L,12,0)</f>
        <v>186.36</v>
      </c>
      <c r="F5" s="4" t="str">
        <f>VLOOKUP(A5,HOP!A:C,3,0)</f>
        <v>3578401</v>
      </c>
      <c r="G5" s="4">
        <f t="shared" si="0"/>
        <v>0</v>
      </c>
      <c r="H5" s="4" t="str">
        <f t="shared" si="1"/>
        <v>,3578401</v>
      </c>
      <c r="I5" s="4" t="str">
        <f>VLOOKUP(A5,HOP!A:U,21,0)</f>
        <v>直采</v>
      </c>
    </row>
    <row r="6" s="4" customFormat="1" spans="1:9">
      <c r="A6" s="5">
        <v>999225074251765</v>
      </c>
      <c r="B6" s="6">
        <v>45122</v>
      </c>
      <c r="C6" s="6">
        <v>45125</v>
      </c>
      <c r="D6" s="4">
        <v>659.97</v>
      </c>
      <c r="E6" s="4" t="str">
        <f>VLOOKUP(A6,HOP!A:L,12,0)</f>
        <v>659.97</v>
      </c>
      <c r="F6" s="4" t="str">
        <f>VLOOKUP(A6,HOP!A:C,3,0)</f>
        <v>3580308</v>
      </c>
      <c r="G6" s="4">
        <f t="shared" si="0"/>
        <v>0</v>
      </c>
      <c r="H6" s="4" t="str">
        <f t="shared" si="1"/>
        <v>,3580308</v>
      </c>
      <c r="I6" s="4" t="str">
        <f>VLOOKUP(A6,HOP!A:U,21,0)</f>
        <v>直采</v>
      </c>
    </row>
    <row r="7" s="4" customFormat="1" spans="1:9">
      <c r="A7" s="5">
        <v>999225109950519</v>
      </c>
      <c r="B7" s="6">
        <v>45123</v>
      </c>
      <c r="C7" s="6">
        <v>45125</v>
      </c>
      <c r="D7" s="4">
        <v>90.32</v>
      </c>
      <c r="E7" s="4" t="str">
        <f>VLOOKUP(A7,HOP!A:L,12,0)</f>
        <v>90.32</v>
      </c>
      <c r="F7" s="4" t="str">
        <f>VLOOKUP(A7,HOP!A:C,3,0)</f>
        <v>3589517</v>
      </c>
      <c r="G7" s="4">
        <f t="shared" si="0"/>
        <v>0</v>
      </c>
      <c r="H7" s="4" t="str">
        <f t="shared" si="1"/>
        <v>,3589517</v>
      </c>
      <c r="I7" s="4" t="str">
        <f>VLOOKUP(A7,HOP!A:U,21,0)</f>
        <v>直采</v>
      </c>
    </row>
    <row r="8" s="4" customFormat="1" spans="1:9">
      <c r="A8" s="5">
        <v>999225221894709</v>
      </c>
      <c r="B8" s="6">
        <v>45123</v>
      </c>
      <c r="C8" s="6">
        <v>45125</v>
      </c>
      <c r="D8" s="4">
        <v>314.68</v>
      </c>
      <c r="E8" s="4" t="str">
        <f>VLOOKUP(A8,HOP!A:L,12,0)</f>
        <v>314.68</v>
      </c>
      <c r="F8" s="4" t="str">
        <f>VLOOKUP(A8,HOP!A:C,3,0)</f>
        <v>3613360</v>
      </c>
      <c r="G8" s="4">
        <f t="shared" si="0"/>
        <v>0</v>
      </c>
      <c r="H8" s="4" t="str">
        <f t="shared" si="1"/>
        <v>,3613360</v>
      </c>
      <c r="I8" s="4" t="str">
        <f>VLOOKUP(A8,HOP!A:U,21,0)</f>
        <v>直采</v>
      </c>
    </row>
    <row r="9" s="4" customFormat="1" hidden="1" spans="1:9">
      <c r="A9" s="5">
        <v>999225235561933</v>
      </c>
      <c r="B9" s="6">
        <v>45124</v>
      </c>
      <c r="C9" s="6">
        <v>45128</v>
      </c>
      <c r="D9" s="4">
        <v>0</v>
      </c>
      <c r="E9" s="4" t="str">
        <f>VLOOKUP(A9,HOP!A:L,12,0)</f>
        <v>0.00</v>
      </c>
      <c r="F9" s="4" t="str">
        <f>VLOOKUP(A9,HOP!A:C,3,0)</f>
        <v>3615813</v>
      </c>
      <c r="G9" s="4">
        <f t="shared" si="0"/>
        <v>0</v>
      </c>
      <c r="H9" s="4" t="str">
        <f t="shared" si="1"/>
        <v>,3615813</v>
      </c>
      <c r="I9" s="4" t="str">
        <f>VLOOKUP(A9,HOP!A:U,21,0)</f>
        <v>直采</v>
      </c>
    </row>
    <row r="10" s="4" customFormat="1" spans="1:9">
      <c r="A10" s="5">
        <v>999225241098008</v>
      </c>
      <c r="B10" s="6">
        <v>45127</v>
      </c>
      <c r="C10" s="6">
        <v>45129</v>
      </c>
      <c r="D10" s="4">
        <v>678.54</v>
      </c>
      <c r="E10" s="4" t="str">
        <f>VLOOKUP(A10,HOP!A:L,12,0)</f>
        <v>678.54</v>
      </c>
      <c r="F10" s="4" t="str">
        <f>VLOOKUP(A10,HOP!A:C,3,0)</f>
        <v>3617532</v>
      </c>
      <c r="G10" s="4">
        <f t="shared" si="0"/>
        <v>0</v>
      </c>
      <c r="H10" s="4" t="str">
        <f t="shared" si="1"/>
        <v>,3617532</v>
      </c>
      <c r="I10" s="4" t="str">
        <f>VLOOKUP(A10,HOP!A:U,21,0)</f>
        <v>直采</v>
      </c>
    </row>
    <row r="11" s="4" customFormat="1" spans="1:9">
      <c r="A11" s="5">
        <v>999225245040316</v>
      </c>
      <c r="B11" s="6">
        <v>45127</v>
      </c>
      <c r="C11" s="6">
        <v>45129</v>
      </c>
      <c r="D11" s="4">
        <v>1357.08</v>
      </c>
      <c r="E11" s="4" t="str">
        <f>VLOOKUP(A11,HOP!A:L,12,0)</f>
        <v>1357.08</v>
      </c>
      <c r="F11" s="4" t="str">
        <f>VLOOKUP(A11,HOP!A:C,3,0)</f>
        <v>3618123</v>
      </c>
      <c r="G11" s="4">
        <f t="shared" si="0"/>
        <v>0</v>
      </c>
      <c r="H11" s="4" t="str">
        <f t="shared" si="1"/>
        <v>,3618123</v>
      </c>
      <c r="I11" s="4" t="str">
        <f>VLOOKUP(A11,HOP!A:U,21,0)</f>
        <v>直采</v>
      </c>
    </row>
    <row r="12" s="4" customFormat="1" spans="1:9">
      <c r="A12" s="5">
        <v>999225285591251</v>
      </c>
      <c r="B12" s="6">
        <v>45126</v>
      </c>
      <c r="C12" s="6">
        <v>45128</v>
      </c>
      <c r="D12" s="4">
        <v>104.04</v>
      </c>
      <c r="E12" s="4" t="str">
        <f>VLOOKUP(A12,HOP!A:L,12,0)</f>
        <v>104.04</v>
      </c>
      <c r="F12" s="4" t="str">
        <f>VLOOKUP(A12,HOP!A:C,3,0)</f>
        <v>3626762</v>
      </c>
      <c r="G12" s="4">
        <f t="shared" si="0"/>
        <v>0</v>
      </c>
      <c r="H12" s="4" t="str">
        <f t="shared" si="1"/>
        <v>,3626762</v>
      </c>
      <c r="I12" s="4" t="str">
        <f>VLOOKUP(A12,HOP!A:U,21,0)</f>
        <v>直采</v>
      </c>
    </row>
    <row r="13" s="4" customFormat="1" spans="1:9">
      <c r="A13" s="5">
        <v>999225289295800</v>
      </c>
      <c r="B13" s="6">
        <v>45125</v>
      </c>
      <c r="C13" s="6">
        <v>45129</v>
      </c>
      <c r="D13" s="4">
        <v>1558.24</v>
      </c>
      <c r="E13" s="4" t="str">
        <f>VLOOKUP(A13,HOP!A:L,12,0)</f>
        <v>1558.24</v>
      </c>
      <c r="F13" s="4" t="str">
        <f>VLOOKUP(A13,HOP!A:C,3,0)</f>
        <v>3627625</v>
      </c>
      <c r="G13" s="4">
        <f t="shared" si="0"/>
        <v>0</v>
      </c>
      <c r="H13" s="4" t="str">
        <f t="shared" si="1"/>
        <v>,3627625</v>
      </c>
      <c r="I13" s="4" t="str">
        <f>VLOOKUP(A13,HOP!A:U,21,0)</f>
        <v>直采</v>
      </c>
    </row>
    <row r="14" s="4" customFormat="1" spans="1:9">
      <c r="A14" s="5">
        <v>999225323063503</v>
      </c>
      <c r="B14" s="6">
        <v>45128</v>
      </c>
      <c r="C14" s="6">
        <v>45130</v>
      </c>
      <c r="D14" s="4">
        <v>173.82</v>
      </c>
      <c r="E14" s="4" t="str">
        <f>VLOOKUP(A14,HOP!A:L,12,0)</f>
        <v>173.82</v>
      </c>
      <c r="F14" s="4" t="str">
        <f>VLOOKUP(A14,HOP!A:C,3,0)</f>
        <v>3634200</v>
      </c>
      <c r="G14" s="4">
        <f t="shared" si="0"/>
        <v>0</v>
      </c>
      <c r="H14" s="4" t="str">
        <f t="shared" si="1"/>
        <v>,3634200</v>
      </c>
      <c r="I14" s="4" t="str">
        <f>VLOOKUP(A14,HOP!A:U,21,0)</f>
        <v>直采</v>
      </c>
    </row>
    <row r="15" s="4" customFormat="1" spans="1:9">
      <c r="A15" s="5">
        <v>999225325205741</v>
      </c>
      <c r="B15" s="6">
        <v>45127</v>
      </c>
      <c r="C15" s="6">
        <v>45129</v>
      </c>
      <c r="D15" s="4">
        <v>183.6</v>
      </c>
      <c r="E15" s="4" t="str">
        <f>VLOOKUP(A15,HOP!A:L,12,0)</f>
        <v>183.60</v>
      </c>
      <c r="F15" s="4" t="str">
        <f>VLOOKUP(A15,HOP!A:C,3,0)</f>
        <v>3634741</v>
      </c>
      <c r="G15" s="4">
        <f t="shared" si="0"/>
        <v>0</v>
      </c>
      <c r="H15" s="4" t="str">
        <f t="shared" si="1"/>
        <v>,3634741</v>
      </c>
      <c r="I15" s="4" t="str">
        <f>VLOOKUP(A15,HOP!A:U,21,0)</f>
        <v>直采</v>
      </c>
    </row>
    <row r="16" s="4" customFormat="1" spans="1:9">
      <c r="A16" s="5">
        <v>999225330147472</v>
      </c>
      <c r="B16" s="6">
        <v>45125</v>
      </c>
      <c r="C16" s="6">
        <v>45127</v>
      </c>
      <c r="D16" s="4">
        <v>185.54</v>
      </c>
      <c r="E16" s="4" t="str">
        <f>VLOOKUP(A16,HOP!A:L,12,0)</f>
        <v>185.54</v>
      </c>
      <c r="F16" s="4" t="str">
        <f>VLOOKUP(A16,HOP!A:C,3,0)</f>
        <v>3636360</v>
      </c>
      <c r="G16" s="4">
        <f t="shared" si="0"/>
        <v>0</v>
      </c>
      <c r="H16" s="4" t="str">
        <f t="shared" si="1"/>
        <v>,3636360</v>
      </c>
      <c r="I16" s="4" t="str">
        <f>VLOOKUP(A16,HOP!A:U,21,0)</f>
        <v>直采</v>
      </c>
    </row>
    <row r="17" s="4" customFormat="1" hidden="1" spans="1:9">
      <c r="A17" s="5">
        <v>999225348041050</v>
      </c>
      <c r="B17" s="6">
        <v>45125</v>
      </c>
      <c r="C17" s="6">
        <v>45128</v>
      </c>
      <c r="D17" s="4">
        <v>0</v>
      </c>
      <c r="E17" s="4" t="str">
        <f>VLOOKUP(A17,HOP!A:L,12,0)</f>
        <v>0.00</v>
      </c>
      <c r="F17" s="4" t="str">
        <f>VLOOKUP(A17,HOP!A:C,3,0)</f>
        <v>3639364</v>
      </c>
      <c r="G17" s="4">
        <f t="shared" si="0"/>
        <v>0</v>
      </c>
      <c r="H17" s="4" t="str">
        <f t="shared" si="1"/>
        <v>,3639364</v>
      </c>
      <c r="I17" s="4" t="str">
        <f>VLOOKUP(A17,HOP!A:U,21,0)</f>
        <v>直采</v>
      </c>
    </row>
    <row r="18" s="4" customFormat="1" spans="1:9">
      <c r="A18" s="5">
        <v>999225367221476</v>
      </c>
      <c r="B18" s="6">
        <v>45124</v>
      </c>
      <c r="C18" s="6">
        <v>45126</v>
      </c>
      <c r="D18" s="4">
        <v>135.16</v>
      </c>
      <c r="E18" s="4" t="str">
        <f>VLOOKUP(A18,HOP!A:L,12,0)</f>
        <v>135.16</v>
      </c>
      <c r="F18" s="4" t="str">
        <f>VLOOKUP(A18,HOP!A:C,3,0)</f>
        <v>3643158</v>
      </c>
      <c r="G18" s="4">
        <f t="shared" si="0"/>
        <v>0</v>
      </c>
      <c r="H18" s="4" t="str">
        <f t="shared" si="1"/>
        <v>,3643158</v>
      </c>
      <c r="I18" s="4" t="str">
        <f>VLOOKUP(A18,HOP!A:U,21,0)</f>
        <v>直采</v>
      </c>
    </row>
    <row r="20" spans="4:4">
      <c r="D20" s="4">
        <f>SUM(D2:D19)</f>
        <v>6645.34</v>
      </c>
    </row>
    <row r="21" spans="4:4">
      <c r="D21" s="4" t="s">
        <v>121</v>
      </c>
    </row>
    <row r="23" spans="1:3">
      <c r="A23" s="4" t="s">
        <v>122</v>
      </c>
      <c r="B23" s="4">
        <v>6645.34</v>
      </c>
      <c r="C23" s="4">
        <v>229098.1</v>
      </c>
    </row>
    <row r="24" spans="1:1">
      <c r="A24" s="4" t="s">
        <v>123</v>
      </c>
    </row>
    <row r="25" spans="1:1">
      <c r="A25" s="4" t="s">
        <v>124</v>
      </c>
    </row>
  </sheetData>
  <autoFilter ref="A1:W18">
    <filterColumn colId="3">
      <filters>
        <filter val="90.32"/>
        <filter val="173.82"/>
        <filter val="104.04"/>
        <filter val="185.54"/>
        <filter val="617.94"/>
        <filter val="678.54"/>
        <filter val="1558.24"/>
        <filter val="133.35"/>
        <filter val="183.6"/>
        <filter val="135.16"/>
        <filter val="186.36"/>
        <filter val="266.7"/>
        <filter val="659.97"/>
        <filter val="314.68"/>
        <filter val="1357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3">
        <v>999225367221476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148</v>
      </c>
      <c r="G2" s="1" t="s">
        <v>149</v>
      </c>
      <c r="H2" s="1" t="s">
        <v>150</v>
      </c>
      <c r="I2" s="1" t="s">
        <v>151</v>
      </c>
      <c r="J2" s="1" t="s">
        <v>30</v>
      </c>
      <c r="K2" s="1" t="s">
        <v>152</v>
      </c>
      <c r="L2" s="1" t="s">
        <v>152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  <c r="V2" s="1" t="s">
        <v>161</v>
      </c>
    </row>
    <row r="3" s="1" customFormat="1" spans="1:22">
      <c r="A3" s="3">
        <v>999225348041050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150</v>
      </c>
      <c r="I3" s="1" t="s">
        <v>168</v>
      </c>
      <c r="J3" s="1" t="s">
        <v>30</v>
      </c>
      <c r="K3" s="1" t="s">
        <v>169</v>
      </c>
      <c r="L3" s="1" t="s">
        <v>154</v>
      </c>
      <c r="M3" s="1" t="s">
        <v>170</v>
      </c>
      <c r="N3" s="1" t="s">
        <v>171</v>
      </c>
      <c r="O3" s="1" t="s">
        <v>154</v>
      </c>
      <c r="P3" s="1" t="s">
        <v>155</v>
      </c>
      <c r="Q3" s="1" t="s">
        <v>156</v>
      </c>
      <c r="R3" s="1" t="s">
        <v>172</v>
      </c>
      <c r="S3" s="1" t="s">
        <v>158</v>
      </c>
      <c r="T3" s="1" t="s">
        <v>159</v>
      </c>
      <c r="U3" s="1" t="s">
        <v>160</v>
      </c>
      <c r="V3" s="1" t="s">
        <v>173</v>
      </c>
    </row>
    <row r="4" s="1" customFormat="1" spans="1:22">
      <c r="A4" s="3">
        <v>999225330147472</v>
      </c>
      <c r="B4" s="1" t="s">
        <v>174</v>
      </c>
      <c r="C4" s="1" t="s">
        <v>175</v>
      </c>
      <c r="D4" s="1" t="s">
        <v>176</v>
      </c>
      <c r="E4" s="1" t="s">
        <v>177</v>
      </c>
      <c r="F4" s="1" t="s">
        <v>166</v>
      </c>
      <c r="G4" s="1" t="s">
        <v>178</v>
      </c>
      <c r="H4" s="1" t="s">
        <v>150</v>
      </c>
      <c r="I4" s="1" t="s">
        <v>179</v>
      </c>
      <c r="J4" s="1" t="s">
        <v>30</v>
      </c>
      <c r="K4" s="1" t="s">
        <v>180</v>
      </c>
      <c r="L4" s="1" t="s">
        <v>180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181</v>
      </c>
      <c r="S4" s="1" t="s">
        <v>158</v>
      </c>
      <c r="T4" s="1" t="s">
        <v>159</v>
      </c>
      <c r="U4" s="1" t="s">
        <v>160</v>
      </c>
      <c r="V4" s="1" t="s">
        <v>173</v>
      </c>
    </row>
    <row r="5" s="1" customFormat="1" spans="1:22">
      <c r="A5" s="3">
        <v>999225325205741</v>
      </c>
      <c r="B5" s="1" t="s">
        <v>174</v>
      </c>
      <c r="C5" s="1" t="s">
        <v>182</v>
      </c>
      <c r="D5" s="1" t="s">
        <v>183</v>
      </c>
      <c r="E5" s="1" t="s">
        <v>184</v>
      </c>
      <c r="F5" s="1" t="s">
        <v>178</v>
      </c>
      <c r="G5" s="1" t="s">
        <v>185</v>
      </c>
      <c r="H5" s="1" t="s">
        <v>150</v>
      </c>
      <c r="I5" s="1" t="s">
        <v>186</v>
      </c>
      <c r="J5" s="1" t="s">
        <v>30</v>
      </c>
      <c r="K5" s="1" t="s">
        <v>187</v>
      </c>
      <c r="L5" s="1" t="s">
        <v>187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188</v>
      </c>
      <c r="S5" s="1" t="s">
        <v>158</v>
      </c>
      <c r="T5" s="1" t="s">
        <v>159</v>
      </c>
      <c r="U5" s="1" t="s">
        <v>160</v>
      </c>
      <c r="V5" s="1" t="s">
        <v>173</v>
      </c>
    </row>
    <row r="6" s="1" customFormat="1" spans="1:22">
      <c r="A6" s="3">
        <v>999225323063503</v>
      </c>
      <c r="B6" s="1" t="s">
        <v>174</v>
      </c>
      <c r="C6" s="1" t="s">
        <v>189</v>
      </c>
      <c r="D6" s="1" t="s">
        <v>190</v>
      </c>
      <c r="E6" s="1" t="s">
        <v>191</v>
      </c>
      <c r="F6" s="1" t="s">
        <v>167</v>
      </c>
      <c r="G6" s="1" t="s">
        <v>192</v>
      </c>
      <c r="H6" s="1" t="s">
        <v>150</v>
      </c>
      <c r="I6" s="1" t="s">
        <v>193</v>
      </c>
      <c r="J6" s="1" t="s">
        <v>30</v>
      </c>
      <c r="K6" s="1" t="s">
        <v>194</v>
      </c>
      <c r="L6" s="1" t="s">
        <v>194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195</v>
      </c>
      <c r="S6" s="1" t="s">
        <v>158</v>
      </c>
      <c r="T6" s="1" t="s">
        <v>159</v>
      </c>
      <c r="U6" s="1" t="s">
        <v>160</v>
      </c>
      <c r="V6" s="1" t="s">
        <v>173</v>
      </c>
    </row>
    <row r="7" s="1" customFormat="1" spans="1:22">
      <c r="A7" s="3">
        <v>999225289295800</v>
      </c>
      <c r="B7" s="1" t="s">
        <v>196</v>
      </c>
      <c r="C7" s="1" t="s">
        <v>197</v>
      </c>
      <c r="D7" s="1" t="s">
        <v>198</v>
      </c>
      <c r="E7" s="1" t="s">
        <v>199</v>
      </c>
      <c r="F7" s="1" t="s">
        <v>166</v>
      </c>
      <c r="G7" s="1" t="s">
        <v>185</v>
      </c>
      <c r="H7" s="1" t="s">
        <v>150</v>
      </c>
      <c r="I7" s="1" t="s">
        <v>200</v>
      </c>
      <c r="J7" s="1" t="s">
        <v>30</v>
      </c>
      <c r="K7" s="1" t="s">
        <v>201</v>
      </c>
      <c r="L7" s="1" t="s">
        <v>201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202</v>
      </c>
      <c r="S7" s="1" t="s">
        <v>158</v>
      </c>
      <c r="T7" s="1" t="s">
        <v>159</v>
      </c>
      <c r="U7" s="1" t="s">
        <v>160</v>
      </c>
      <c r="V7" s="1" t="s">
        <v>173</v>
      </c>
    </row>
    <row r="8" s="1" customFormat="1" spans="1:22">
      <c r="A8" s="3">
        <v>999225285591251</v>
      </c>
      <c r="B8" s="1" t="s">
        <v>196</v>
      </c>
      <c r="C8" s="1" t="s">
        <v>203</v>
      </c>
      <c r="D8" s="1" t="s">
        <v>204</v>
      </c>
      <c r="E8" s="1" t="s">
        <v>205</v>
      </c>
      <c r="F8" s="1" t="s">
        <v>149</v>
      </c>
      <c r="G8" s="1" t="s">
        <v>167</v>
      </c>
      <c r="H8" s="1" t="s">
        <v>150</v>
      </c>
      <c r="I8" s="1" t="s">
        <v>206</v>
      </c>
      <c r="J8" s="1" t="s">
        <v>30</v>
      </c>
      <c r="K8" s="1" t="s">
        <v>207</v>
      </c>
      <c r="L8" s="1" t="s">
        <v>207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156</v>
      </c>
      <c r="R8" s="1" t="s">
        <v>208</v>
      </c>
      <c r="S8" s="1" t="s">
        <v>158</v>
      </c>
      <c r="T8" s="1" t="s">
        <v>159</v>
      </c>
      <c r="U8" s="1" t="s">
        <v>160</v>
      </c>
      <c r="V8" s="1" t="s">
        <v>161</v>
      </c>
    </row>
    <row r="9" s="1" customFormat="1" spans="1:22">
      <c r="A9" s="3">
        <v>999225245040316</v>
      </c>
      <c r="B9" s="1" t="s">
        <v>209</v>
      </c>
      <c r="C9" s="1" t="s">
        <v>210</v>
      </c>
      <c r="D9" s="1" t="s">
        <v>211</v>
      </c>
      <c r="E9" s="1" t="s">
        <v>212</v>
      </c>
      <c r="F9" s="1" t="s">
        <v>178</v>
      </c>
      <c r="G9" s="1" t="s">
        <v>185</v>
      </c>
      <c r="H9" s="1" t="s">
        <v>150</v>
      </c>
      <c r="I9" s="1" t="s">
        <v>213</v>
      </c>
      <c r="J9" s="1" t="s">
        <v>30</v>
      </c>
      <c r="K9" s="1" t="s">
        <v>214</v>
      </c>
      <c r="L9" s="1" t="s">
        <v>214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215</v>
      </c>
      <c r="S9" s="1" t="s">
        <v>158</v>
      </c>
      <c r="T9" s="1" t="s">
        <v>159</v>
      </c>
      <c r="U9" s="1" t="s">
        <v>160</v>
      </c>
      <c r="V9" s="1" t="s">
        <v>173</v>
      </c>
    </row>
    <row r="10" s="1" customFormat="1" spans="1:22">
      <c r="A10" s="3">
        <v>999225241098008</v>
      </c>
      <c r="B10" s="1" t="s">
        <v>209</v>
      </c>
      <c r="C10" s="1" t="s">
        <v>216</v>
      </c>
      <c r="D10" s="1" t="s">
        <v>211</v>
      </c>
      <c r="E10" s="1" t="s">
        <v>217</v>
      </c>
      <c r="F10" s="1" t="s">
        <v>178</v>
      </c>
      <c r="G10" s="1" t="s">
        <v>185</v>
      </c>
      <c r="H10" s="1" t="s">
        <v>150</v>
      </c>
      <c r="I10" s="1" t="s">
        <v>218</v>
      </c>
      <c r="J10" s="1" t="s">
        <v>30</v>
      </c>
      <c r="K10" s="1" t="s">
        <v>219</v>
      </c>
      <c r="L10" s="1" t="s">
        <v>219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156</v>
      </c>
      <c r="R10" s="1" t="s">
        <v>220</v>
      </c>
      <c r="S10" s="1" t="s">
        <v>158</v>
      </c>
      <c r="T10" s="1" t="s">
        <v>159</v>
      </c>
      <c r="U10" s="1" t="s">
        <v>160</v>
      </c>
      <c r="V10" s="1" t="s">
        <v>173</v>
      </c>
    </row>
    <row r="11" s="1" customFormat="1" spans="1:22">
      <c r="A11" s="3">
        <v>999225235561933</v>
      </c>
      <c r="B11" s="1" t="s">
        <v>209</v>
      </c>
      <c r="C11" s="1" t="s">
        <v>221</v>
      </c>
      <c r="D11" s="1" t="s">
        <v>211</v>
      </c>
      <c r="E11" s="1" t="s">
        <v>222</v>
      </c>
      <c r="F11" s="1" t="s">
        <v>148</v>
      </c>
      <c r="G11" s="1" t="s">
        <v>167</v>
      </c>
      <c r="H11" s="1" t="s">
        <v>150</v>
      </c>
      <c r="I11" s="1" t="s">
        <v>223</v>
      </c>
      <c r="J11" s="1" t="s">
        <v>30</v>
      </c>
      <c r="K11" s="1" t="s">
        <v>224</v>
      </c>
      <c r="L11" s="1" t="s">
        <v>154</v>
      </c>
      <c r="M11" s="1" t="s">
        <v>225</v>
      </c>
      <c r="N11" s="1" t="s">
        <v>226</v>
      </c>
      <c r="O11" s="1" t="s">
        <v>154</v>
      </c>
      <c r="P11" s="1" t="s">
        <v>155</v>
      </c>
      <c r="Q11" s="1" t="s">
        <v>156</v>
      </c>
      <c r="R11" s="1" t="s">
        <v>227</v>
      </c>
      <c r="S11" s="1" t="s">
        <v>158</v>
      </c>
      <c r="T11" s="1" t="s">
        <v>159</v>
      </c>
      <c r="U11" s="1" t="s">
        <v>160</v>
      </c>
      <c r="V11" s="1" t="s">
        <v>173</v>
      </c>
    </row>
    <row r="12" s="1" customFormat="1" spans="1:22">
      <c r="A12" s="3">
        <v>999225221894709</v>
      </c>
      <c r="B12" s="1" t="s">
        <v>228</v>
      </c>
      <c r="C12" s="1" t="s">
        <v>229</v>
      </c>
      <c r="D12" s="1" t="s">
        <v>176</v>
      </c>
      <c r="E12" s="1" t="s">
        <v>230</v>
      </c>
      <c r="F12" s="1" t="s">
        <v>144</v>
      </c>
      <c r="G12" s="1" t="s">
        <v>166</v>
      </c>
      <c r="H12" s="1" t="s">
        <v>150</v>
      </c>
      <c r="I12" s="1" t="s">
        <v>231</v>
      </c>
      <c r="J12" s="1" t="s">
        <v>30</v>
      </c>
      <c r="K12" s="1" t="s">
        <v>232</v>
      </c>
      <c r="L12" s="1" t="s">
        <v>232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156</v>
      </c>
      <c r="R12" s="1" t="s">
        <v>233</v>
      </c>
      <c r="S12" s="1" t="s">
        <v>158</v>
      </c>
      <c r="T12" s="1" t="s">
        <v>159</v>
      </c>
      <c r="U12" s="1" t="s">
        <v>160</v>
      </c>
      <c r="V12" s="1" t="s">
        <v>173</v>
      </c>
    </row>
    <row r="13" s="1" customFormat="1" spans="1:22">
      <c r="A13" s="3">
        <v>999225109950519</v>
      </c>
      <c r="B13" s="1" t="s">
        <v>234</v>
      </c>
      <c r="C13" s="1" t="s">
        <v>235</v>
      </c>
      <c r="D13" s="1" t="s">
        <v>183</v>
      </c>
      <c r="E13" s="1" t="s">
        <v>236</v>
      </c>
      <c r="F13" s="1" t="s">
        <v>144</v>
      </c>
      <c r="G13" s="1" t="s">
        <v>166</v>
      </c>
      <c r="H13" s="1" t="s">
        <v>150</v>
      </c>
      <c r="I13" s="1" t="s">
        <v>237</v>
      </c>
      <c r="J13" s="1" t="s">
        <v>30</v>
      </c>
      <c r="K13" s="1" t="s">
        <v>238</v>
      </c>
      <c r="L13" s="1" t="s">
        <v>238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156</v>
      </c>
      <c r="R13" s="1" t="s">
        <v>239</v>
      </c>
      <c r="S13" s="1" t="s">
        <v>158</v>
      </c>
      <c r="T13" s="1" t="s">
        <v>159</v>
      </c>
      <c r="U13" s="1" t="s">
        <v>160</v>
      </c>
      <c r="V13" s="1" t="s">
        <v>173</v>
      </c>
    </row>
    <row r="14" s="1" customFormat="1" spans="1:22">
      <c r="A14" s="3">
        <v>999225074251765</v>
      </c>
      <c r="B14" s="1" t="s">
        <v>240</v>
      </c>
      <c r="C14" s="1" t="s">
        <v>241</v>
      </c>
      <c r="D14" s="1" t="s">
        <v>242</v>
      </c>
      <c r="E14" s="1" t="s">
        <v>243</v>
      </c>
      <c r="F14" s="1" t="s">
        <v>162</v>
      </c>
      <c r="G14" s="1" t="s">
        <v>166</v>
      </c>
      <c r="H14" s="1" t="s">
        <v>150</v>
      </c>
      <c r="I14" s="1" t="s">
        <v>244</v>
      </c>
      <c r="J14" s="1" t="s">
        <v>30</v>
      </c>
      <c r="K14" s="1" t="s">
        <v>245</v>
      </c>
      <c r="L14" s="1" t="s">
        <v>245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156</v>
      </c>
      <c r="R14" s="1" t="s">
        <v>246</v>
      </c>
      <c r="S14" s="1" t="s">
        <v>158</v>
      </c>
      <c r="T14" s="1" t="s">
        <v>159</v>
      </c>
      <c r="U14" s="1" t="s">
        <v>160</v>
      </c>
      <c r="V14" s="1" t="s">
        <v>247</v>
      </c>
    </row>
    <row r="15" s="1" customFormat="1" spans="1:22">
      <c r="A15" s="3">
        <v>999225062735170</v>
      </c>
      <c r="B15" s="1" t="s">
        <v>248</v>
      </c>
      <c r="C15" s="1" t="s">
        <v>249</v>
      </c>
      <c r="D15" s="1" t="s">
        <v>183</v>
      </c>
      <c r="E15" s="1" t="s">
        <v>250</v>
      </c>
      <c r="F15" s="1" t="s">
        <v>144</v>
      </c>
      <c r="G15" s="1" t="s">
        <v>178</v>
      </c>
      <c r="H15" s="1" t="s">
        <v>150</v>
      </c>
      <c r="I15" s="1" t="s">
        <v>251</v>
      </c>
      <c r="J15" s="1" t="s">
        <v>30</v>
      </c>
      <c r="K15" s="1" t="s">
        <v>252</v>
      </c>
      <c r="L15" s="1" t="s">
        <v>252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156</v>
      </c>
      <c r="R15" s="1" t="s">
        <v>253</v>
      </c>
      <c r="S15" s="1" t="s">
        <v>158</v>
      </c>
      <c r="T15" s="1" t="s">
        <v>159</v>
      </c>
      <c r="U15" s="1" t="s">
        <v>160</v>
      </c>
      <c r="V15" s="1" t="s">
        <v>173</v>
      </c>
    </row>
    <row r="16" s="1" customFormat="1" spans="1:22">
      <c r="A16" s="3">
        <v>999225042568535</v>
      </c>
      <c r="B16" s="1" t="s">
        <v>254</v>
      </c>
      <c r="C16" s="1" t="s">
        <v>255</v>
      </c>
      <c r="D16" s="1" t="s">
        <v>183</v>
      </c>
      <c r="E16" s="1" t="s">
        <v>256</v>
      </c>
      <c r="F16" s="1" t="s">
        <v>149</v>
      </c>
      <c r="G16" s="1" t="s">
        <v>185</v>
      </c>
      <c r="H16" s="1" t="s">
        <v>150</v>
      </c>
      <c r="I16" s="1" t="s">
        <v>257</v>
      </c>
      <c r="J16" s="1" t="s">
        <v>30</v>
      </c>
      <c r="K16" s="1" t="s">
        <v>258</v>
      </c>
      <c r="L16" s="1" t="s">
        <v>258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156</v>
      </c>
      <c r="R16" s="1" t="s">
        <v>259</v>
      </c>
      <c r="S16" s="1" t="s">
        <v>158</v>
      </c>
      <c r="T16" s="1" t="s">
        <v>159</v>
      </c>
      <c r="U16" s="1" t="s">
        <v>160</v>
      </c>
      <c r="V16" s="1" t="s">
        <v>173</v>
      </c>
    </row>
    <row r="17" s="1" customFormat="1" spans="1:22">
      <c r="A17" s="3">
        <v>999225035709016</v>
      </c>
      <c r="B17" s="1" t="s">
        <v>254</v>
      </c>
      <c r="C17" s="1" t="s">
        <v>260</v>
      </c>
      <c r="D17" s="1" t="s">
        <v>183</v>
      </c>
      <c r="E17" s="1" t="s">
        <v>261</v>
      </c>
      <c r="F17" s="1" t="s">
        <v>148</v>
      </c>
      <c r="G17" s="1" t="s">
        <v>178</v>
      </c>
      <c r="H17" s="1" t="s">
        <v>150</v>
      </c>
      <c r="I17" s="1" t="s">
        <v>262</v>
      </c>
      <c r="J17" s="1" t="s">
        <v>30</v>
      </c>
      <c r="K17" s="1" t="s">
        <v>263</v>
      </c>
      <c r="L17" s="1" t="s">
        <v>263</v>
      </c>
      <c r="M17" s="1" t="s">
        <v>153</v>
      </c>
      <c r="N17" s="1" t="s">
        <v>153</v>
      </c>
      <c r="O17" s="1" t="s">
        <v>154</v>
      </c>
      <c r="P17" s="1" t="s">
        <v>155</v>
      </c>
      <c r="Q17" s="1" t="s">
        <v>156</v>
      </c>
      <c r="R17" s="1" t="s">
        <v>264</v>
      </c>
      <c r="S17" s="1" t="s">
        <v>158</v>
      </c>
      <c r="T17" s="1" t="s">
        <v>159</v>
      </c>
      <c r="U17" s="1" t="s">
        <v>160</v>
      </c>
      <c r="V17" s="1" t="s">
        <v>173</v>
      </c>
    </row>
    <row r="18" s="1" customFormat="1" spans="1:22">
      <c r="A18" s="3">
        <v>999224769722242</v>
      </c>
      <c r="B18" s="1" t="s">
        <v>265</v>
      </c>
      <c r="C18" s="1" t="s">
        <v>266</v>
      </c>
      <c r="D18" s="1" t="s">
        <v>267</v>
      </c>
      <c r="E18" s="1" t="s">
        <v>268</v>
      </c>
      <c r="F18" s="1" t="s">
        <v>162</v>
      </c>
      <c r="G18" s="1" t="s">
        <v>167</v>
      </c>
      <c r="H18" s="1" t="s">
        <v>150</v>
      </c>
      <c r="I18" s="1" t="s">
        <v>269</v>
      </c>
      <c r="J18" s="1" t="s">
        <v>30</v>
      </c>
      <c r="K18" s="1" t="s">
        <v>270</v>
      </c>
      <c r="L18" s="1" t="s">
        <v>270</v>
      </c>
      <c r="M18" s="1" t="s">
        <v>153</v>
      </c>
      <c r="N18" s="1" t="s">
        <v>153</v>
      </c>
      <c r="O18" s="1" t="s">
        <v>154</v>
      </c>
      <c r="P18" s="1" t="s">
        <v>155</v>
      </c>
      <c r="Q18" s="1" t="s">
        <v>156</v>
      </c>
      <c r="R18" s="1" t="s">
        <v>271</v>
      </c>
      <c r="S18" s="1" t="s">
        <v>158</v>
      </c>
      <c r="T18" s="1" t="s">
        <v>159</v>
      </c>
      <c r="U18" s="1" t="s">
        <v>160</v>
      </c>
      <c r="V18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2023-07-24T01:26:53Z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