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对账!$A$1:$I$20</definedName>
  </definedNames>
  <calcPr calcId="144525"/>
</workbook>
</file>

<file path=xl/sharedStrings.xml><?xml version="1.0" encoding="utf-8"?>
<sst xmlns="http://schemas.openxmlformats.org/spreadsheetml/2006/main" count="1177" uniqueCount="371">
  <si>
    <t>去哪儿网酒店预付对账单</t>
  </si>
  <si>
    <t>供应商名称：</t>
  </si>
  <si>
    <t>港丰国际</t>
  </si>
  <si>
    <t>结算周期：</t>
  </si>
  <si>
    <t>2023-07-17至2023-07-23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</si>
  <si>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</si>
  <si>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</si>
  <si>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</si>
  <si>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</si>
  <si>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</si>
  <si>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</si>
  <si>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</si>
  <si>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</si>
  <si>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</si>
  <si>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</si>
  <si>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</si>
  <si>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</si>
  <si>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</si>
  <si>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</si>
  <si>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</si>
  <si>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¥33,142.00</t>
  </si>
  <si>
    <t>¥2,272.00</t>
  </si>
  <si>
    <t>¥2,418.56</t>
  </si>
  <si>
    <t>¥39.32</t>
  </si>
  <si>
    <t>¥28,490.76</t>
  </si>
  <si>
    <t>分类信息</t>
  </si>
  <si>
    <t>业务类型</t>
  </si>
  <si>
    <t>酒店预付（点击查看明细）</t>
  </si>
  <si>
    <t>¥28,451.44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</si>
  <si>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</si>
  <si>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</si>
  <si>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</si>
  <si>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</si>
  <si>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</si>
  <si>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</si>
  <si>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</si>
  <si>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</si>
  <si>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</si>
  <si>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</si>
  <si>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</si>
  <si>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</si>
  <si>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</si>
  <si>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</si>
  <si>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</si>
  <si>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</si>
  <si>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</si>
  <si>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</si>
  <si>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</si>
  <si>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</si>
  <si>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</si>
  <si>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</si>
  <si>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</si>
  <si>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</si>
  <si>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</si>
  <si>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</si>
  <si>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</si>
  <si>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</si>
  <si>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</si>
  <si>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</si>
  <si>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</si>
  <si>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</si>
  <si>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</si>
  <si>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</si>
  <si>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</si>
  <si>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</si>
  <si>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</si>
  <si>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</si>
  <si>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</si>
  <si>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</si>
  <si>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</si>
  <si>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</si>
  <si>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</si>
  <si>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703378628391</t>
  </si>
  <si>
    <t>3439859</t>
  </si>
  <si>
    <t>酒店预付</t>
  </si>
  <si>
    <t>否</t>
  </si>
  <si>
    <t>普通</t>
  </si>
  <si>
    <t>221902679</t>
  </si>
  <si>
    <t>香港悦来酒店</t>
  </si>
  <si>
    <t>1619975</t>
  </si>
  <si>
    <t>YAN/JIAHUI|SUN/YUBING</t>
  </si>
  <si>
    <t>2023-05-30</t>
  </si>
  <si>
    <t>2023-07-14</t>
  </si>
  <si>
    <t>2023-07-17</t>
  </si>
  <si>
    <t>¥2,205.00</t>
  </si>
  <si>
    <t>¥127.00</t>
  </si>
  <si>
    <t>¥2,078.00</t>
  </si>
  <si>
    <t>Deluxe Room</t>
  </si>
  <si>
    <t>WEBSITE</t>
  </si>
  <si>
    <t>703388866505</t>
  </si>
  <si>
    <t>3480510</t>
  </si>
  <si>
    <t>221911412</t>
  </si>
  <si>
    <t>澳门雅辰酒店</t>
  </si>
  <si>
    <t>zhang/yixuan|zhang/yueming</t>
  </si>
  <si>
    <t>2023-06-09</t>
  </si>
  <si>
    <t>2023-07-18</t>
  </si>
  <si>
    <t>2023-07-17 15:28:53</t>
  </si>
  <si>
    <t>Double or Twin DELUXE</t>
  </si>
  <si>
    <t>703418701931</t>
  </si>
  <si>
    <t>3613144</t>
  </si>
  <si>
    <t>158553242</t>
  </si>
  <si>
    <t>察殿曼谷沙吞酒店式公寓</t>
  </si>
  <si>
    <t>liang/yanfang|liang/yanfang</t>
  </si>
  <si>
    <t>2023-07-09</t>
  </si>
  <si>
    <t>2023-07-16</t>
  </si>
  <si>
    <t>¥2,244.00</t>
  </si>
  <si>
    <t>¥146.04</t>
  </si>
  <si>
    <t>¥2,097.96</t>
  </si>
  <si>
    <t>Deluxe King bed Studio</t>
  </si>
  <si>
    <t>703380259825</t>
  </si>
  <si>
    <t>3446586</t>
  </si>
  <si>
    <t>158569055</t>
  </si>
  <si>
    <t>秋叶原华盛顿酒店</t>
  </si>
  <si>
    <t>CUI/GUIHUA</t>
  </si>
  <si>
    <t>2023-06-01</t>
  </si>
  <si>
    <t>2023-07-19</t>
  </si>
  <si>
    <t>¥693.00</t>
  </si>
  <si>
    <t>¥60.00</t>
  </si>
  <si>
    <t>¥633.00</t>
  </si>
  <si>
    <t>Economy Double Room - Non-Smoking</t>
  </si>
  <si>
    <t>703425784998</t>
  </si>
  <si>
    <t>3642664</t>
  </si>
  <si>
    <t>221927651</t>
  </si>
  <si>
    <t>香港富豪九龙酒店</t>
  </si>
  <si>
    <t>SU/LINGFANG|XU/QING</t>
  </si>
  <si>
    <t>¥1,438.00</t>
  </si>
  <si>
    <t>¥153.52</t>
  </si>
  <si>
    <t>¥1,284.48</t>
  </si>
  <si>
    <t>Superior Room</t>
  </si>
  <si>
    <t>703390936330</t>
  </si>
  <si>
    <t>3491470</t>
  </si>
  <si>
    <t>158587022</t>
  </si>
  <si>
    <t>银座格兰德大酒店</t>
  </si>
  <si>
    <t>CHEN/JIE|WANG/CHENGEN</t>
  </si>
  <si>
    <t>2023-06-11</t>
  </si>
  <si>
    <t>2023-07-20</t>
  </si>
  <si>
    <t>¥2,079.00</t>
  </si>
  <si>
    <t>¥182.00</t>
  </si>
  <si>
    <t>¥1,897.00</t>
  </si>
  <si>
    <t>Twin Room</t>
  </si>
  <si>
    <t>703371441572</t>
  </si>
  <si>
    <t>3410630</t>
  </si>
  <si>
    <t>158561654</t>
  </si>
  <si>
    <t>新加坡卡尔登酒店</t>
  </si>
  <si>
    <t>ZHOU/LEI|LIU/KERUI|ZENG/JING|LING/MIAOXI</t>
  </si>
  <si>
    <t>2023-05-23</t>
  </si>
  <si>
    <t>¥3,186.00</t>
  </si>
  <si>
    <t>¥236.00</t>
  </si>
  <si>
    <t>¥2,950.00</t>
  </si>
  <si>
    <t>703399539297</t>
  </si>
  <si>
    <t>3530191</t>
  </si>
  <si>
    <t>158570159</t>
  </si>
  <si>
    <t>LK总统酒店</t>
  </si>
  <si>
    <t>JIANG/SHISHUANG|LU/YANAN</t>
  </si>
  <si>
    <t>2023-06-20</t>
  </si>
  <si>
    <t>¥315.00</t>
  </si>
  <si>
    <t>¥17.37</t>
  </si>
  <si>
    <t>¥297.63</t>
  </si>
  <si>
    <t>Deluxe Double Room</t>
  </si>
  <si>
    <t>703356578009</t>
  </si>
  <si>
    <t>3342261</t>
  </si>
  <si>
    <t>187121567</t>
  </si>
  <si>
    <t>幸运酒店 (政府卫生认证)</t>
  </si>
  <si>
    <t>LYU/WENHUI|LYU/JUN</t>
  </si>
  <si>
    <t>2023-05-08</t>
  </si>
  <si>
    <t>2023-07-21</t>
  </si>
  <si>
    <t>¥2,368.00</t>
  </si>
  <si>
    <t>¥176.00</t>
  </si>
  <si>
    <t>¥2,192.00</t>
  </si>
  <si>
    <t>703377083816</t>
  </si>
  <si>
    <t>3434392</t>
  </si>
  <si>
    <t>210910232</t>
  </si>
  <si>
    <t>普吉岛玛丽莎别墅酒店</t>
  </si>
  <si>
    <t>ZHOU/YAJING</t>
  </si>
  <si>
    <t>2023-05-29</t>
  </si>
  <si>
    <t>¥3,288.00</t>
  </si>
  <si>
    <t>¥312.00</t>
  </si>
  <si>
    <t>¥2,976.00</t>
  </si>
  <si>
    <t>Deluxe Suite with Private Pool</t>
  </si>
  <si>
    <t>703405447458</t>
  </si>
  <si>
    <t>3553419</t>
  </si>
  <si>
    <t>235165472</t>
  </si>
  <si>
    <t>新加坡乌节龙都大酒店 远东集团</t>
  </si>
  <si>
    <t>ZOU/PEILIN|ZOU/PEIQI</t>
  </si>
  <si>
    <t>2023-06-26</t>
  </si>
  <si>
    <t>¥1,290.00</t>
  </si>
  <si>
    <t>¥137.34</t>
  </si>
  <si>
    <t>¥1,152.66</t>
  </si>
  <si>
    <t>Superior room</t>
  </si>
  <si>
    <t>703394706923</t>
  </si>
  <si>
    <t>3505790</t>
  </si>
  <si>
    <t>179441384</t>
  </si>
  <si>
    <t>普吉岛查纳莱鲜花度假酒店</t>
  </si>
  <si>
    <t>GU/WENJUN|YANG/SHIXUAN|YANG/SHIQI|YANG/WENSHANB</t>
  </si>
  <si>
    <t>2023-06-15</t>
  </si>
  <si>
    <t>2023-07-22</t>
  </si>
  <si>
    <t>¥2,580.00</t>
  </si>
  <si>
    <t>¥170.00</t>
  </si>
  <si>
    <t>¥2,410.00</t>
  </si>
  <si>
    <t>Superior Garden View Room</t>
  </si>
  <si>
    <t>703422131692</t>
  </si>
  <si>
    <t>3627921</t>
  </si>
  <si>
    <t>158593505</t>
  </si>
  <si>
    <t>普吉岛芭东美爵大酒店</t>
  </si>
  <si>
    <t>TANG/JING|GUO/WENBING</t>
  </si>
  <si>
    <t>2023-07-13</t>
  </si>
  <si>
    <t>¥1,576.00</t>
  </si>
  <si>
    <t>¥88.24</t>
  </si>
  <si>
    <t>¥1,487.76</t>
  </si>
  <si>
    <t>Superior Twin Bed Room</t>
  </si>
  <si>
    <t>703386090597</t>
  </si>
  <si>
    <t>3473528</t>
  </si>
  <si>
    <t>158561723</t>
  </si>
  <si>
    <t>首尔花园酒店</t>
  </si>
  <si>
    <t>HUANG/JIALUO|WEI/JIAJIA</t>
  </si>
  <si>
    <t>2023-06-07</t>
  </si>
  <si>
    <t>2023-07-23</t>
  </si>
  <si>
    <t>¥2,061.00</t>
  </si>
  <si>
    <t>¥222.00</t>
  </si>
  <si>
    <t>¥1,839.00</t>
  </si>
  <si>
    <t>Standard Twin Room</t>
  </si>
  <si>
    <t>703380610304</t>
  </si>
  <si>
    <t>3447094</t>
  </si>
  <si>
    <t>221905967</t>
  </si>
  <si>
    <t>香港都会海逸酒店</t>
  </si>
  <si>
    <t>CHEN/WANRU</t>
  </si>
  <si>
    <t>¥2,096.00</t>
  </si>
  <si>
    <t>¥148.00</t>
  </si>
  <si>
    <t>¥1,948.00</t>
  </si>
  <si>
    <t>703390435166</t>
  </si>
  <si>
    <t>3493009</t>
  </si>
  <si>
    <t>158587730</t>
  </si>
  <si>
    <t>普吉岛卡塔坦尼海滩度假村</t>
  </si>
  <si>
    <t>WANG/LIQI|YAO/WENJING</t>
  </si>
  <si>
    <t>¥2,308.00</t>
  </si>
  <si>
    <t>¥150.00</t>
  </si>
  <si>
    <t>¥2,158.00</t>
  </si>
  <si>
    <t>Junior Suite(Thanin wing)</t>
  </si>
  <si>
    <t>703395828549</t>
  </si>
  <si>
    <t>3510547</t>
  </si>
  <si>
    <t>221927705</t>
  </si>
  <si>
    <t>香港朗逸酒店</t>
  </si>
  <si>
    <t>MA/LONGSHENWEI</t>
  </si>
  <si>
    <t>2023-06-16</t>
  </si>
  <si>
    <t>¥864.00</t>
  </si>
  <si>
    <t>¥63.05</t>
  </si>
  <si>
    <t>¥800.95</t>
  </si>
  <si>
    <t>703406376698</t>
  </si>
  <si>
    <t>3556305</t>
  </si>
  <si>
    <t>158591366</t>
  </si>
  <si>
    <t>吉隆坡唐人街旅客酒店</t>
  </si>
  <si>
    <t>YANG/JINING</t>
  </si>
  <si>
    <t>2023-06-27</t>
  </si>
  <si>
    <t>¥279.00</t>
  </si>
  <si>
    <t>¥30.00</t>
  </si>
  <si>
    <t>¥249.00</t>
  </si>
  <si>
    <t>Superior Twin Room, 2 Twin Beds</t>
  </si>
  <si>
    <t>合计</t>
  </si>
  <si>
    <t/>
  </si>
  <si>
    <t>¥30,870.00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</si>
  <si>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</si>
  <si>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</si>
  <si>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</si>
  <si>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</si>
  <si>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</si>
  <si>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</si>
  <si>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</si>
  <si>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csg_manual_202307180934375116148</t>
  </si>
  <si>
    <t>703379666957</t>
  </si>
  <si>
    <t>1150251</t>
  </si>
  <si>
    <t>赔付-房费追回</t>
  </si>
  <si>
    <t>--</t>
  </si>
  <si>
    <t>此单用户行程变更申请取消订单，代理告知订单需扣费700元取消，我处已结算660.68元，未追赔，故我处应补回贵司39.32元</t>
  </si>
  <si>
    <t>返现日期</t>
  </si>
  <si>
    <t>，</t>
  </si>
  <si>
    <r>
      <t>本期收回</t>
    </r>
    <r>
      <rPr>
        <sz val="10"/>
        <rFont val="Arial"/>
        <charset val="134"/>
      </rPr>
      <t>39.32</t>
    </r>
    <r>
      <rPr>
        <sz val="10"/>
        <rFont val="宋体"/>
        <charset val="134"/>
      </rPr>
      <t>元</t>
    </r>
  </si>
  <si>
    <t>A230725104554481</t>
  </si>
  <si>
    <t xml:space="preserve">A230725104635481 </t>
  </si>
  <si>
    <r>
      <t>总计：</t>
    </r>
    <r>
      <rPr>
        <sz val="10"/>
        <rFont val="Arial"/>
        <charset val="134"/>
      </rPr>
      <t>28490.76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</si>
  <si>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</si>
  <si>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</si>
  <si>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</si>
  <si>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</si>
  <si>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</si>
  <si>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</si>
  <si>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</si>
  <si>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</si>
  <si>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</si>
  <si>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</si>
  <si>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</si>
  <si>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</si>
  <si>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</si>
  <si>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</si>
  <si>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</si>
  <si>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</si>
  <si>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</si>
  <si>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</si>
  <si>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SU LINGFANG,XU QING</t>
  </si>
  <si>
    <t>退房日周结</t>
  </si>
  <si>
    <t>1284.48</t>
  </si>
  <si>
    <t>RMB</t>
  </si>
  <si>
    <t>0</t>
  </si>
  <si>
    <t>0.00</t>
  </si>
  <si>
    <t>去哪儿直连（港丰）</t>
  </si>
  <si>
    <t>31</t>
  </si>
  <si>
    <t>2023-07-16 13:36:13</t>
  </si>
  <si>
    <t>汇智国际旅游发展有限公司</t>
  </si>
  <si>
    <t>直连</t>
  </si>
  <si>
    <t>中国</t>
  </si>
  <si>
    <t>普吉岛芭东美爵大酒店(政府卫生认证)</t>
  </si>
  <si>
    <t>TANG JING,GUO WENBING,GUO YOUNING</t>
  </si>
  <si>
    <t>1487.76</t>
  </si>
  <si>
    <t>2023-07-13 11:45:12</t>
  </si>
  <si>
    <t>直采</t>
  </si>
  <si>
    <t>泰国</t>
  </si>
  <si>
    <t>曼谷察殿沙吞酒店式公寓</t>
  </si>
  <si>
    <t>liang yanfang,liang yanfang</t>
  </si>
  <si>
    <t>2097.96</t>
  </si>
  <si>
    <t>2023-07-09 19:57:42</t>
  </si>
  <si>
    <t>YANG JINING</t>
  </si>
  <si>
    <t>249.00</t>
  </si>
  <si>
    <t>2023-06-27 11:27:59</t>
  </si>
  <si>
    <t>马来西亚</t>
  </si>
  <si>
    <t>新加坡乌节龙都大酒店 远东集团 (Staycation Approved)</t>
  </si>
  <si>
    <t>ZOU PEILIN,ZOU PEIQI</t>
  </si>
  <si>
    <t>1152.66</t>
  </si>
  <si>
    <t>2023-06-26 13:36:09</t>
  </si>
  <si>
    <t>新加坡</t>
  </si>
  <si>
    <t>JIANG SHISHUANG,LU YANAN</t>
  </si>
  <si>
    <t>297.63</t>
  </si>
  <si>
    <t>2023-06-20 20:39:50</t>
  </si>
  <si>
    <t>MA LONGSHENWEI</t>
  </si>
  <si>
    <t>800.95</t>
  </si>
  <si>
    <t>2023-06-16 11:49:09</t>
  </si>
  <si>
    <t>普吉岛查纳莱鲜花度假酒店 (SHA Extra Plus)</t>
  </si>
  <si>
    <t>GU WENJUN,YANG SHIXUAN,YANG SHIQI,YANG WENSHANB</t>
  </si>
  <si>
    <t>2410.00</t>
  </si>
  <si>
    <t>2023-06-15 14:34:42</t>
  </si>
  <si>
    <t>普吉岛卡塔坦尼海滩度假村(SHA Extra Plus)</t>
  </si>
  <si>
    <t>WANG LIQI,YAO WENJING</t>
  </si>
  <si>
    <t>2158.00</t>
  </si>
  <si>
    <t>2023-06-12 07:37:53</t>
  </si>
  <si>
    <t>东京银座格兰德酒店</t>
  </si>
  <si>
    <t>CHEN JIE,WANG CHENGEN</t>
  </si>
  <si>
    <t>1897.00</t>
  </si>
  <si>
    <t>2023-06-11 15:35:33</t>
  </si>
  <si>
    <t>日本</t>
  </si>
  <si>
    <t>HUANG JIALUO,WEI JIAJIA</t>
  </si>
  <si>
    <t>1839.00</t>
  </si>
  <si>
    <t>2023-06-07 17:48:02</t>
  </si>
  <si>
    <t>韩国</t>
  </si>
  <si>
    <t>CHEN WANRU</t>
  </si>
  <si>
    <t>1948.00</t>
  </si>
  <si>
    <t>2023-06-06 10:33:53</t>
  </si>
  <si>
    <t>CUI GUIHUA</t>
  </si>
  <si>
    <t>633.00</t>
  </si>
  <si>
    <t>2023-06-01 11:43:58</t>
  </si>
  <si>
    <t>YAN JIAHUI,SUN YUBING</t>
  </si>
  <si>
    <t>2078.00</t>
  </si>
  <si>
    <t>2023-06-05 18:03:49</t>
  </si>
  <si>
    <t>普吉岛玛丽莎别墅酒店(SHA Plus+)</t>
  </si>
  <si>
    <t>ZHOU YAJING</t>
  </si>
  <si>
    <t>2976.00</t>
  </si>
  <si>
    <t>2023-06-01 12:30:20</t>
  </si>
  <si>
    <t>ZHOU LEI,LIU KERUI,ZENG JING,LING MIAOXI</t>
  </si>
  <si>
    <t>2950.00</t>
  </si>
  <si>
    <t>2023-05-26 15:58:10</t>
  </si>
  <si>
    <t>幸运酒店</t>
  </si>
  <si>
    <t>LYU WENHUI,LYU JUN</t>
  </si>
  <si>
    <t>2192.00</t>
  </si>
  <si>
    <t>2023-05-08 18:01:12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</si>
</sst>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18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9" t="s">
        <v>19</v>
      </c>
      <c r="K5" s="9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18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9" t="s">
        <v>19</v>
      </c>
      <c r="K8" s="9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3</v>
      </c>
      <c r="N2" s="7" t="s">
        <v>81</v>
      </c>
      <c r="O2" s="7" t="s">
        <v>82</v>
      </c>
      <c r="P2" s="7" t="s">
        <v>83</v>
      </c>
      <c r="Q2" s="7"/>
      <c r="R2" s="12" t="s">
        <v>84</v>
      </c>
      <c r="S2" s="14" t="s">
        <v>19</v>
      </c>
      <c r="T2" s="7"/>
      <c r="U2" s="12" t="s">
        <v>19</v>
      </c>
      <c r="V2" s="12" t="s">
        <v>84</v>
      </c>
      <c r="W2" s="14" t="s">
        <v>85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6" t="s">
        <v>89</v>
      </c>
      <c r="B3" s="6" t="s">
        <v>90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91</v>
      </c>
      <c r="H3" s="7" t="s">
        <v>92</v>
      </c>
      <c r="I3" s="7" t="s">
        <v>79</v>
      </c>
      <c r="J3" s="7" t="s">
        <v>2</v>
      </c>
      <c r="K3" s="7" t="s">
        <v>93</v>
      </c>
      <c r="L3" s="7">
        <v>2</v>
      </c>
      <c r="M3" s="7">
        <v>1</v>
      </c>
      <c r="N3" s="7" t="s">
        <v>94</v>
      </c>
      <c r="O3" s="7" t="s">
        <v>83</v>
      </c>
      <c r="P3" s="7" t="s">
        <v>95</v>
      </c>
      <c r="Q3" s="7"/>
      <c r="R3" s="12" t="s">
        <v>21</v>
      </c>
      <c r="S3" s="14" t="s">
        <v>21</v>
      </c>
      <c r="T3" s="7" t="s">
        <v>96</v>
      </c>
      <c r="U3" s="12" t="s">
        <v>19</v>
      </c>
      <c r="V3" s="12" t="s">
        <v>19</v>
      </c>
      <c r="W3" s="14" t="s">
        <v>19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19</v>
      </c>
      <c r="AD3" t="s">
        <v>6</v>
      </c>
      <c r="AE3" t="s">
        <v>97</v>
      </c>
      <c r="AF3" t="s">
        <v>88</v>
      </c>
      <c r="AG3" t="s">
        <v>75</v>
      </c>
      <c r="AH3" t="s">
        <v>19</v>
      </c>
    </row>
    <row r="4" ht="14.25" customHeight="1" spans="1:34">
      <c r="A4" s="6" t="s">
        <v>98</v>
      </c>
      <c r="B4" s="6" t="s">
        <v>99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100</v>
      </c>
      <c r="H4" s="7" t="s">
        <v>101</v>
      </c>
      <c r="I4" s="7" t="s">
        <v>79</v>
      </c>
      <c r="J4" s="7" t="s">
        <v>2</v>
      </c>
      <c r="K4" s="7" t="s">
        <v>102</v>
      </c>
      <c r="L4" s="7">
        <v>2</v>
      </c>
      <c r="M4" s="7">
        <v>2</v>
      </c>
      <c r="N4" s="7" t="s">
        <v>103</v>
      </c>
      <c r="O4" s="7" t="s">
        <v>104</v>
      </c>
      <c r="P4" s="7" t="s">
        <v>95</v>
      </c>
      <c r="Q4" s="7"/>
      <c r="R4" s="12" t="s">
        <v>105</v>
      </c>
      <c r="S4" s="14" t="s">
        <v>19</v>
      </c>
      <c r="T4" s="7"/>
      <c r="U4" s="12" t="s">
        <v>19</v>
      </c>
      <c r="V4" s="12" t="s">
        <v>105</v>
      </c>
      <c r="W4" s="14" t="s">
        <v>106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107</v>
      </c>
      <c r="AD4" t="s">
        <v>6</v>
      </c>
      <c r="AE4" t="s">
        <v>108</v>
      </c>
      <c r="AF4" t="s">
        <v>88</v>
      </c>
      <c r="AG4" t="s">
        <v>75</v>
      </c>
      <c r="AH4" t="s">
        <v>19</v>
      </c>
    </row>
    <row r="5" ht="14.25" customHeight="1" spans="1:34">
      <c r="A5" s="6" t="s">
        <v>109</v>
      </c>
      <c r="B5" s="6" t="s">
        <v>110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111</v>
      </c>
      <c r="H5" s="7" t="s">
        <v>112</v>
      </c>
      <c r="I5" s="7" t="s">
        <v>79</v>
      </c>
      <c r="J5" s="7" t="s">
        <v>2</v>
      </c>
      <c r="K5" s="7" t="s">
        <v>113</v>
      </c>
      <c r="L5" s="7">
        <v>1</v>
      </c>
      <c r="M5" s="7">
        <v>1</v>
      </c>
      <c r="N5" s="7" t="s">
        <v>114</v>
      </c>
      <c r="O5" s="7" t="s">
        <v>95</v>
      </c>
      <c r="P5" s="7" t="s">
        <v>115</v>
      </c>
      <c r="Q5" s="7"/>
      <c r="R5" s="12" t="s">
        <v>116</v>
      </c>
      <c r="S5" s="14" t="s">
        <v>19</v>
      </c>
      <c r="T5" s="7"/>
      <c r="U5" s="12" t="s">
        <v>19</v>
      </c>
      <c r="V5" s="12" t="s">
        <v>116</v>
      </c>
      <c r="W5" s="14" t="s">
        <v>117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118</v>
      </c>
      <c r="AD5" t="s">
        <v>6</v>
      </c>
      <c r="AE5" t="s">
        <v>119</v>
      </c>
      <c r="AF5" t="s">
        <v>88</v>
      </c>
      <c r="AG5" t="s">
        <v>75</v>
      </c>
      <c r="AH5" t="s">
        <v>19</v>
      </c>
    </row>
    <row r="6" ht="14.25" customHeight="1" spans="1:34">
      <c r="A6" s="6" t="s">
        <v>120</v>
      </c>
      <c r="B6" s="6" t="s">
        <v>121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122</v>
      </c>
      <c r="H6" s="7" t="s">
        <v>123</v>
      </c>
      <c r="I6" s="7" t="s">
        <v>79</v>
      </c>
      <c r="J6" s="7" t="s">
        <v>2</v>
      </c>
      <c r="K6" s="7" t="s">
        <v>124</v>
      </c>
      <c r="L6" s="7">
        <v>1</v>
      </c>
      <c r="M6" s="7">
        <v>1</v>
      </c>
      <c r="N6" s="7" t="s">
        <v>104</v>
      </c>
      <c r="O6" s="7" t="s">
        <v>95</v>
      </c>
      <c r="P6" s="7" t="s">
        <v>115</v>
      </c>
      <c r="Q6" s="7"/>
      <c r="R6" s="12" t="s">
        <v>125</v>
      </c>
      <c r="S6" s="14" t="s">
        <v>19</v>
      </c>
      <c r="T6" s="7"/>
      <c r="U6" s="12" t="s">
        <v>19</v>
      </c>
      <c r="V6" s="12" t="s">
        <v>125</v>
      </c>
      <c r="W6" s="14" t="s">
        <v>126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127</v>
      </c>
      <c r="AD6" t="s">
        <v>6</v>
      </c>
      <c r="AE6" t="s">
        <v>128</v>
      </c>
      <c r="AF6" t="s">
        <v>88</v>
      </c>
      <c r="AG6" t="s">
        <v>75</v>
      </c>
      <c r="AH6" t="s">
        <v>19</v>
      </c>
    </row>
    <row r="7" ht="14.25" customHeight="1" spans="1:34">
      <c r="A7" s="6" t="s">
        <v>129</v>
      </c>
      <c r="B7" s="6" t="s">
        <v>130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131</v>
      </c>
      <c r="H7" s="7" t="s">
        <v>132</v>
      </c>
      <c r="I7" s="7" t="s">
        <v>79</v>
      </c>
      <c r="J7" s="7" t="s">
        <v>2</v>
      </c>
      <c r="K7" s="7" t="s">
        <v>133</v>
      </c>
      <c r="L7" s="7">
        <v>1</v>
      </c>
      <c r="M7" s="7">
        <v>3</v>
      </c>
      <c r="N7" s="7" t="s">
        <v>134</v>
      </c>
      <c r="O7" s="7" t="s">
        <v>83</v>
      </c>
      <c r="P7" s="7" t="s">
        <v>135</v>
      </c>
      <c r="Q7" s="7"/>
      <c r="R7" s="12" t="s">
        <v>136</v>
      </c>
      <c r="S7" s="14" t="s">
        <v>19</v>
      </c>
      <c r="T7" s="7"/>
      <c r="U7" s="12" t="s">
        <v>19</v>
      </c>
      <c r="V7" s="12" t="s">
        <v>136</v>
      </c>
      <c r="W7" s="14" t="s">
        <v>137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138</v>
      </c>
      <c r="AD7" t="s">
        <v>6</v>
      </c>
      <c r="AE7" t="s">
        <v>139</v>
      </c>
      <c r="AF7" t="s">
        <v>88</v>
      </c>
      <c r="AG7" t="s">
        <v>75</v>
      </c>
      <c r="AH7" t="s">
        <v>19</v>
      </c>
    </row>
    <row r="8" ht="14.25" customHeight="1" spans="1:34">
      <c r="A8" s="6" t="s">
        <v>140</v>
      </c>
      <c r="B8" s="6" t="s">
        <v>141</v>
      </c>
      <c r="C8" s="6" t="s">
        <v>74</v>
      </c>
      <c r="D8" s="6" t="s">
        <v>75</v>
      </c>
      <c r="E8" s="6" t="s">
        <v>76</v>
      </c>
      <c r="F8" s="6" t="s">
        <v>75</v>
      </c>
      <c r="G8" s="6" t="s">
        <v>142</v>
      </c>
      <c r="H8" s="7" t="s">
        <v>143</v>
      </c>
      <c r="I8" s="7" t="s">
        <v>79</v>
      </c>
      <c r="J8" s="7" t="s">
        <v>2</v>
      </c>
      <c r="K8" s="7" t="s">
        <v>144</v>
      </c>
      <c r="L8" s="7">
        <v>2</v>
      </c>
      <c r="M8" s="7">
        <v>1</v>
      </c>
      <c r="N8" s="7" t="s">
        <v>145</v>
      </c>
      <c r="O8" s="7" t="s">
        <v>115</v>
      </c>
      <c r="P8" s="7" t="s">
        <v>135</v>
      </c>
      <c r="Q8" s="7"/>
      <c r="R8" s="12" t="s">
        <v>146</v>
      </c>
      <c r="S8" s="14" t="s">
        <v>19</v>
      </c>
      <c r="T8" s="7"/>
      <c r="U8" s="12" t="s">
        <v>19</v>
      </c>
      <c r="V8" s="12" t="s">
        <v>146</v>
      </c>
      <c r="W8" s="14" t="s">
        <v>147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148</v>
      </c>
      <c r="AD8" t="s">
        <v>6</v>
      </c>
      <c r="AE8" t="s">
        <v>87</v>
      </c>
      <c r="AF8" t="s">
        <v>88</v>
      </c>
      <c r="AG8" t="s">
        <v>75</v>
      </c>
      <c r="AH8" t="s">
        <v>19</v>
      </c>
    </row>
    <row r="9" ht="14.25" customHeight="1" spans="1:34">
      <c r="A9" s="6" t="s">
        <v>149</v>
      </c>
      <c r="B9" s="6" t="s">
        <v>150</v>
      </c>
      <c r="C9" s="6" t="s">
        <v>74</v>
      </c>
      <c r="D9" s="6" t="s">
        <v>75</v>
      </c>
      <c r="E9" s="6" t="s">
        <v>76</v>
      </c>
      <c r="F9" s="6" t="s">
        <v>75</v>
      </c>
      <c r="G9" s="6" t="s">
        <v>151</v>
      </c>
      <c r="H9" s="7" t="s">
        <v>152</v>
      </c>
      <c r="I9" s="7" t="s">
        <v>79</v>
      </c>
      <c r="J9" s="7" t="s">
        <v>2</v>
      </c>
      <c r="K9" s="7" t="s">
        <v>153</v>
      </c>
      <c r="L9" s="7">
        <v>1</v>
      </c>
      <c r="M9" s="7">
        <v>1</v>
      </c>
      <c r="N9" s="7" t="s">
        <v>154</v>
      </c>
      <c r="O9" s="7" t="s">
        <v>115</v>
      </c>
      <c r="P9" s="7" t="s">
        <v>135</v>
      </c>
      <c r="Q9" s="7"/>
      <c r="R9" s="12" t="s">
        <v>155</v>
      </c>
      <c r="S9" s="14" t="s">
        <v>19</v>
      </c>
      <c r="T9" s="7"/>
      <c r="U9" s="12" t="s">
        <v>19</v>
      </c>
      <c r="V9" s="12" t="s">
        <v>155</v>
      </c>
      <c r="W9" s="14" t="s">
        <v>156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157</v>
      </c>
      <c r="AD9" t="s">
        <v>6</v>
      </c>
      <c r="AE9" t="s">
        <v>158</v>
      </c>
      <c r="AF9" t="s">
        <v>88</v>
      </c>
      <c r="AG9" t="s">
        <v>75</v>
      </c>
      <c r="AH9" t="s">
        <v>19</v>
      </c>
    </row>
    <row r="10" ht="14.25" customHeight="1" spans="1:34">
      <c r="A10" s="6" t="s">
        <v>159</v>
      </c>
      <c r="B10" s="6" t="s">
        <v>160</v>
      </c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161</v>
      </c>
      <c r="H10" s="7" t="s">
        <v>162</v>
      </c>
      <c r="I10" s="7" t="s">
        <v>79</v>
      </c>
      <c r="J10" s="7" t="s">
        <v>2</v>
      </c>
      <c r="K10" s="7" t="s">
        <v>163</v>
      </c>
      <c r="L10" s="7">
        <v>2</v>
      </c>
      <c r="M10" s="7">
        <v>2</v>
      </c>
      <c r="N10" s="7" t="s">
        <v>164</v>
      </c>
      <c r="O10" s="7" t="s">
        <v>115</v>
      </c>
      <c r="P10" s="7" t="s">
        <v>165</v>
      </c>
      <c r="Q10" s="7"/>
      <c r="R10" s="12" t="s">
        <v>166</v>
      </c>
      <c r="S10" s="14" t="s">
        <v>19</v>
      </c>
      <c r="T10" s="7"/>
      <c r="U10" s="12" t="s">
        <v>19</v>
      </c>
      <c r="V10" s="12" t="s">
        <v>166</v>
      </c>
      <c r="W10" s="14" t="s">
        <v>167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168</v>
      </c>
      <c r="AD10" t="s">
        <v>6</v>
      </c>
      <c r="AE10" t="s">
        <v>139</v>
      </c>
      <c r="AF10" t="s">
        <v>88</v>
      </c>
      <c r="AG10" t="s">
        <v>75</v>
      </c>
      <c r="AH10" t="s">
        <v>19</v>
      </c>
    </row>
    <row r="11" ht="14.25" customHeight="1" spans="1:34">
      <c r="A11" s="6" t="s">
        <v>169</v>
      </c>
      <c r="B11" s="6" t="s">
        <v>170</v>
      </c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171</v>
      </c>
      <c r="H11" s="7" t="s">
        <v>172</v>
      </c>
      <c r="I11" s="7" t="s">
        <v>79</v>
      </c>
      <c r="J11" s="7" t="s">
        <v>2</v>
      </c>
      <c r="K11" s="7" t="s">
        <v>173</v>
      </c>
      <c r="L11" s="7">
        <v>1</v>
      </c>
      <c r="M11" s="7">
        <v>3</v>
      </c>
      <c r="N11" s="7" t="s">
        <v>174</v>
      </c>
      <c r="O11" s="7" t="s">
        <v>95</v>
      </c>
      <c r="P11" s="7" t="s">
        <v>165</v>
      </c>
      <c r="Q11" s="7"/>
      <c r="R11" s="12" t="s">
        <v>175</v>
      </c>
      <c r="S11" s="14" t="s">
        <v>19</v>
      </c>
      <c r="T11" s="7"/>
      <c r="U11" s="12" t="s">
        <v>19</v>
      </c>
      <c r="V11" s="12" t="s">
        <v>175</v>
      </c>
      <c r="W11" s="14" t="s">
        <v>176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177</v>
      </c>
      <c r="AD11" t="s">
        <v>6</v>
      </c>
      <c r="AE11" t="s">
        <v>178</v>
      </c>
      <c r="AF11" t="s">
        <v>88</v>
      </c>
      <c r="AG11" t="s">
        <v>75</v>
      </c>
      <c r="AH11" t="s">
        <v>19</v>
      </c>
    </row>
    <row r="12" ht="14.25" customHeight="1" spans="1:34">
      <c r="A12" s="6" t="s">
        <v>179</v>
      </c>
      <c r="B12" s="6" t="s">
        <v>180</v>
      </c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181</v>
      </c>
      <c r="H12" s="7" t="s">
        <v>182</v>
      </c>
      <c r="I12" s="7" t="s">
        <v>79</v>
      </c>
      <c r="J12" s="7" t="s">
        <v>2</v>
      </c>
      <c r="K12" s="7" t="s">
        <v>183</v>
      </c>
      <c r="L12" s="7">
        <v>1</v>
      </c>
      <c r="M12" s="7">
        <v>1</v>
      </c>
      <c r="N12" s="7" t="s">
        <v>184</v>
      </c>
      <c r="O12" s="7" t="s">
        <v>135</v>
      </c>
      <c r="P12" s="7" t="s">
        <v>165</v>
      </c>
      <c r="Q12" s="7"/>
      <c r="R12" s="12" t="s">
        <v>185</v>
      </c>
      <c r="S12" s="14" t="s">
        <v>19</v>
      </c>
      <c r="T12" s="7"/>
      <c r="U12" s="12" t="s">
        <v>19</v>
      </c>
      <c r="V12" s="12" t="s">
        <v>185</v>
      </c>
      <c r="W12" s="14" t="s">
        <v>186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187</v>
      </c>
      <c r="AD12" t="s">
        <v>6</v>
      </c>
      <c r="AE12" t="s">
        <v>188</v>
      </c>
      <c r="AF12" t="s">
        <v>88</v>
      </c>
      <c r="AG12" t="s">
        <v>75</v>
      </c>
      <c r="AH12" t="s">
        <v>19</v>
      </c>
    </row>
    <row r="13" ht="14.25" customHeight="1" spans="1:34">
      <c r="A13" s="6" t="s">
        <v>189</v>
      </c>
      <c r="B13" s="6" t="s">
        <v>190</v>
      </c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191</v>
      </c>
      <c r="H13" s="7" t="s">
        <v>192</v>
      </c>
      <c r="I13" s="7" t="s">
        <v>79</v>
      </c>
      <c r="J13" s="7" t="s">
        <v>2</v>
      </c>
      <c r="K13" s="7" t="s">
        <v>193</v>
      </c>
      <c r="L13" s="7">
        <v>2</v>
      </c>
      <c r="M13" s="7">
        <v>5</v>
      </c>
      <c r="N13" s="7" t="s">
        <v>194</v>
      </c>
      <c r="O13" s="7" t="s">
        <v>83</v>
      </c>
      <c r="P13" s="7" t="s">
        <v>195</v>
      </c>
      <c r="Q13" s="7"/>
      <c r="R13" s="12" t="s">
        <v>196</v>
      </c>
      <c r="S13" s="14" t="s">
        <v>19</v>
      </c>
      <c r="T13" s="7"/>
      <c r="U13" s="12" t="s">
        <v>19</v>
      </c>
      <c r="V13" s="12" t="s">
        <v>196</v>
      </c>
      <c r="W13" s="14" t="s">
        <v>197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198</v>
      </c>
      <c r="AD13" t="s">
        <v>6</v>
      </c>
      <c r="AE13" t="s">
        <v>199</v>
      </c>
      <c r="AF13" t="s">
        <v>88</v>
      </c>
      <c r="AG13" t="s">
        <v>75</v>
      </c>
      <c r="AH13" t="s">
        <v>19</v>
      </c>
    </row>
    <row r="14" ht="14.25" customHeight="1" spans="1:34">
      <c r="A14" s="6" t="s">
        <v>200</v>
      </c>
      <c r="B14" s="6" t="s">
        <v>201</v>
      </c>
      <c r="C14" s="6" t="s">
        <v>74</v>
      </c>
      <c r="D14" s="6" t="s">
        <v>75</v>
      </c>
      <c r="E14" s="6" t="s">
        <v>76</v>
      </c>
      <c r="F14" s="6" t="s">
        <v>75</v>
      </c>
      <c r="G14" s="6" t="s">
        <v>202</v>
      </c>
      <c r="H14" s="7" t="s">
        <v>203</v>
      </c>
      <c r="I14" s="7" t="s">
        <v>79</v>
      </c>
      <c r="J14" s="7" t="s">
        <v>2</v>
      </c>
      <c r="K14" s="7" t="s">
        <v>204</v>
      </c>
      <c r="L14" s="7">
        <v>1</v>
      </c>
      <c r="M14" s="7">
        <v>2</v>
      </c>
      <c r="N14" s="7" t="s">
        <v>205</v>
      </c>
      <c r="O14" s="7" t="s">
        <v>135</v>
      </c>
      <c r="P14" s="7" t="s">
        <v>195</v>
      </c>
      <c r="Q14" s="7"/>
      <c r="R14" s="12" t="s">
        <v>206</v>
      </c>
      <c r="S14" s="14" t="s">
        <v>19</v>
      </c>
      <c r="T14" s="7"/>
      <c r="U14" s="12" t="s">
        <v>19</v>
      </c>
      <c r="V14" s="12" t="s">
        <v>206</v>
      </c>
      <c r="W14" s="14" t="s">
        <v>207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208</v>
      </c>
      <c r="AD14" t="s">
        <v>6</v>
      </c>
      <c r="AE14" t="s">
        <v>209</v>
      </c>
      <c r="AF14" t="s">
        <v>88</v>
      </c>
      <c r="AG14" t="s">
        <v>75</v>
      </c>
      <c r="AH14" t="s">
        <v>19</v>
      </c>
    </row>
    <row r="15" ht="14.25" customHeight="1" spans="1:34">
      <c r="A15" s="6" t="s">
        <v>210</v>
      </c>
      <c r="B15" s="6" t="s">
        <v>211</v>
      </c>
      <c r="C15" s="6" t="s">
        <v>74</v>
      </c>
      <c r="D15" s="6" t="s">
        <v>75</v>
      </c>
      <c r="E15" s="6" t="s">
        <v>76</v>
      </c>
      <c r="F15" s="6" t="s">
        <v>75</v>
      </c>
      <c r="G15" s="6" t="s">
        <v>212</v>
      </c>
      <c r="H15" s="7" t="s">
        <v>213</v>
      </c>
      <c r="I15" s="7" t="s">
        <v>79</v>
      </c>
      <c r="J15" s="7" t="s">
        <v>2</v>
      </c>
      <c r="K15" s="7" t="s">
        <v>214</v>
      </c>
      <c r="L15" s="7">
        <v>1</v>
      </c>
      <c r="M15" s="7">
        <v>3</v>
      </c>
      <c r="N15" s="7" t="s">
        <v>215</v>
      </c>
      <c r="O15" s="7" t="s">
        <v>135</v>
      </c>
      <c r="P15" s="7" t="s">
        <v>216</v>
      </c>
      <c r="Q15" s="7"/>
      <c r="R15" s="12" t="s">
        <v>217</v>
      </c>
      <c r="S15" s="14" t="s">
        <v>19</v>
      </c>
      <c r="T15" s="7"/>
      <c r="U15" s="12" t="s">
        <v>19</v>
      </c>
      <c r="V15" s="12" t="s">
        <v>217</v>
      </c>
      <c r="W15" s="14" t="s">
        <v>218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219</v>
      </c>
      <c r="AD15" t="s">
        <v>6</v>
      </c>
      <c r="AE15" t="s">
        <v>220</v>
      </c>
      <c r="AF15" t="s">
        <v>88</v>
      </c>
      <c r="AG15" t="s">
        <v>75</v>
      </c>
      <c r="AH15" t="s">
        <v>19</v>
      </c>
    </row>
    <row r="16" ht="14.25" customHeight="1" spans="1:34">
      <c r="A16" s="6" t="s">
        <v>221</v>
      </c>
      <c r="B16" s="6" t="s">
        <v>222</v>
      </c>
      <c r="C16" s="6" t="s">
        <v>74</v>
      </c>
      <c r="D16" s="6" t="s">
        <v>75</v>
      </c>
      <c r="E16" s="6" t="s">
        <v>76</v>
      </c>
      <c r="F16" s="6" t="s">
        <v>75</v>
      </c>
      <c r="G16" s="6" t="s">
        <v>223</v>
      </c>
      <c r="H16" s="7" t="s">
        <v>224</v>
      </c>
      <c r="I16" s="7" t="s">
        <v>79</v>
      </c>
      <c r="J16" s="7" t="s">
        <v>2</v>
      </c>
      <c r="K16" s="7" t="s">
        <v>225</v>
      </c>
      <c r="L16" s="7">
        <v>1</v>
      </c>
      <c r="M16" s="7">
        <v>2</v>
      </c>
      <c r="N16" s="7" t="s">
        <v>114</v>
      </c>
      <c r="O16" s="7" t="s">
        <v>165</v>
      </c>
      <c r="P16" s="7" t="s">
        <v>216</v>
      </c>
      <c r="Q16" s="7"/>
      <c r="R16" s="12" t="s">
        <v>226</v>
      </c>
      <c r="S16" s="14" t="s">
        <v>19</v>
      </c>
      <c r="T16" s="7"/>
      <c r="U16" s="12" t="s">
        <v>19</v>
      </c>
      <c r="V16" s="12" t="s">
        <v>226</v>
      </c>
      <c r="W16" s="14" t="s">
        <v>227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228</v>
      </c>
      <c r="AD16" t="s">
        <v>6</v>
      </c>
      <c r="AE16" t="s">
        <v>128</v>
      </c>
      <c r="AF16" t="s">
        <v>88</v>
      </c>
      <c r="AG16" t="s">
        <v>75</v>
      </c>
      <c r="AH16" t="s">
        <v>19</v>
      </c>
    </row>
    <row r="17" ht="14.25" customHeight="1" spans="1:34">
      <c r="A17" s="6" t="s">
        <v>229</v>
      </c>
      <c r="B17" s="6" t="s">
        <v>230</v>
      </c>
      <c r="C17" s="6" t="s">
        <v>74</v>
      </c>
      <c r="D17" s="6" t="s">
        <v>75</v>
      </c>
      <c r="E17" s="6" t="s">
        <v>76</v>
      </c>
      <c r="F17" s="6" t="s">
        <v>75</v>
      </c>
      <c r="G17" s="6" t="s">
        <v>231</v>
      </c>
      <c r="H17" s="7" t="s">
        <v>232</v>
      </c>
      <c r="I17" s="7" t="s">
        <v>79</v>
      </c>
      <c r="J17" s="7" t="s">
        <v>2</v>
      </c>
      <c r="K17" s="7" t="s">
        <v>233</v>
      </c>
      <c r="L17" s="7">
        <v>1</v>
      </c>
      <c r="M17" s="7">
        <v>2</v>
      </c>
      <c r="N17" s="7" t="s">
        <v>134</v>
      </c>
      <c r="O17" s="7" t="s">
        <v>165</v>
      </c>
      <c r="P17" s="7" t="s">
        <v>216</v>
      </c>
      <c r="Q17" s="7"/>
      <c r="R17" s="12" t="s">
        <v>234</v>
      </c>
      <c r="S17" s="14" t="s">
        <v>19</v>
      </c>
      <c r="T17" s="7"/>
      <c r="U17" s="12" t="s">
        <v>19</v>
      </c>
      <c r="V17" s="12" t="s">
        <v>234</v>
      </c>
      <c r="W17" s="14" t="s">
        <v>235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236</v>
      </c>
      <c r="AD17" t="s">
        <v>6</v>
      </c>
      <c r="AE17" t="s">
        <v>237</v>
      </c>
      <c r="AF17" t="s">
        <v>88</v>
      </c>
      <c r="AG17" t="s">
        <v>75</v>
      </c>
      <c r="AH17" t="s">
        <v>19</v>
      </c>
    </row>
    <row r="18" ht="14.25" customHeight="1" spans="1:34">
      <c r="A18" s="6" t="s">
        <v>238</v>
      </c>
      <c r="B18" s="6" t="s">
        <v>239</v>
      </c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240</v>
      </c>
      <c r="H18" s="7" t="s">
        <v>241</v>
      </c>
      <c r="I18" s="7" t="s">
        <v>79</v>
      </c>
      <c r="J18" s="7" t="s">
        <v>2</v>
      </c>
      <c r="K18" s="7" t="s">
        <v>242</v>
      </c>
      <c r="L18" s="7">
        <v>1</v>
      </c>
      <c r="M18" s="7">
        <v>1</v>
      </c>
      <c r="N18" s="7" t="s">
        <v>243</v>
      </c>
      <c r="O18" s="7" t="s">
        <v>195</v>
      </c>
      <c r="P18" s="7" t="s">
        <v>216</v>
      </c>
      <c r="Q18" s="7"/>
      <c r="R18" s="12" t="s">
        <v>244</v>
      </c>
      <c r="S18" s="14" t="s">
        <v>19</v>
      </c>
      <c r="T18" s="7"/>
      <c r="U18" s="12" t="s">
        <v>19</v>
      </c>
      <c r="V18" s="12" t="s">
        <v>244</v>
      </c>
      <c r="W18" s="14" t="s">
        <v>245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246</v>
      </c>
      <c r="AD18" t="s">
        <v>6</v>
      </c>
      <c r="AE18" t="s">
        <v>220</v>
      </c>
      <c r="AF18" t="s">
        <v>88</v>
      </c>
      <c r="AG18" t="s">
        <v>75</v>
      </c>
      <c r="AH18" t="s">
        <v>19</v>
      </c>
    </row>
    <row r="19" ht="14.25" customHeight="1" spans="1:34">
      <c r="A19" s="6" t="s">
        <v>247</v>
      </c>
      <c r="B19" s="6" t="s">
        <v>248</v>
      </c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249</v>
      </c>
      <c r="H19" s="7" t="s">
        <v>250</v>
      </c>
      <c r="I19" s="7" t="s">
        <v>79</v>
      </c>
      <c r="J19" s="7" t="s">
        <v>2</v>
      </c>
      <c r="K19" s="7" t="s">
        <v>251</v>
      </c>
      <c r="L19" s="7">
        <v>1</v>
      </c>
      <c r="M19" s="7">
        <v>1</v>
      </c>
      <c r="N19" s="7" t="s">
        <v>252</v>
      </c>
      <c r="O19" s="7" t="s">
        <v>195</v>
      </c>
      <c r="P19" s="7" t="s">
        <v>216</v>
      </c>
      <c r="Q19" s="7"/>
      <c r="R19" s="12" t="s">
        <v>253</v>
      </c>
      <c r="S19" s="14" t="s">
        <v>19</v>
      </c>
      <c r="T19" s="7"/>
      <c r="U19" s="12" t="s">
        <v>19</v>
      </c>
      <c r="V19" s="12" t="s">
        <v>253</v>
      </c>
      <c r="W19" s="14" t="s">
        <v>254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255</v>
      </c>
      <c r="AD19" t="s">
        <v>6</v>
      </c>
      <c r="AE19" t="s">
        <v>256</v>
      </c>
      <c r="AF19" t="s">
        <v>88</v>
      </c>
      <c r="AG19" t="s">
        <v>75</v>
      </c>
      <c r="AH19" t="s">
        <v>19</v>
      </c>
    </row>
    <row r="20" customHeight="1" spans="1:32">
      <c r="A20" s="10" t="s">
        <v>257</v>
      </c>
      <c r="B20" s="10"/>
      <c r="C20" s="10" t="s">
        <v>258</v>
      </c>
      <c r="D20" s="10"/>
      <c r="E20" s="10"/>
      <c r="F20" s="10"/>
      <c r="G20" s="10" t="s">
        <v>258</v>
      </c>
      <c r="H20" s="10" t="s">
        <v>258</v>
      </c>
      <c r="I20" s="10" t="s">
        <v>258</v>
      </c>
      <c r="J20" s="10" t="s">
        <v>258</v>
      </c>
      <c r="K20" s="10" t="s">
        <v>258</v>
      </c>
      <c r="L20" s="10" t="s">
        <v>258</v>
      </c>
      <c r="M20" s="10" t="s">
        <v>258</v>
      </c>
      <c r="N20" s="10" t="s">
        <v>258</v>
      </c>
      <c r="O20" s="10" t="s">
        <v>258</v>
      </c>
      <c r="P20" s="10" t="s">
        <v>258</v>
      </c>
      <c r="Q20" s="10"/>
      <c r="R20" s="13" t="s">
        <v>20</v>
      </c>
      <c r="S20" s="13" t="s">
        <v>21</v>
      </c>
      <c r="T20" s="10" t="s">
        <v>258</v>
      </c>
      <c r="U20" s="13"/>
      <c r="V20" s="13" t="s">
        <v>259</v>
      </c>
      <c r="W20" s="13" t="s">
        <v>22</v>
      </c>
      <c r="X20" s="13"/>
      <c r="Y20" s="13"/>
      <c r="Z20" s="13"/>
      <c r="AA20" s="10"/>
      <c r="AB20" s="13"/>
      <c r="AC20" s="10"/>
      <c r="AD20" s="10" t="s">
        <v>258</v>
      </c>
      <c r="AE20" s="10"/>
      <c r="AF20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260</v>
      </c>
      <c r="B1" s="4" t="s">
        <v>261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262</v>
      </c>
      <c r="H1" s="4" t="s">
        <v>263</v>
      </c>
      <c r="I1" s="4" t="s">
        <v>13</v>
      </c>
      <c r="J1" s="4" t="s">
        <v>17</v>
      </c>
      <c r="K1" s="4" t="s">
        <v>18</v>
      </c>
      <c r="L1" s="11" t="s">
        <v>264</v>
      </c>
      <c r="M1" s="4" t="s">
        <v>265</v>
      </c>
      <c r="N1" s="4" t="s">
        <v>266</v>
      </c>
    </row>
    <row r="2" ht="14.25" customHeight="1" spans="1:256">
      <c r="A2" s="6" t="s">
        <v>267</v>
      </c>
      <c r="B2" s="7" t="s">
        <v>268</v>
      </c>
      <c r="C2" s="7" t="s">
        <v>269</v>
      </c>
      <c r="D2" s="7" t="s">
        <v>2</v>
      </c>
      <c r="E2" s="7" t="s">
        <v>76</v>
      </c>
      <c r="F2" s="7" t="s">
        <v>75</v>
      </c>
      <c r="G2" s="7" t="s">
        <v>95</v>
      </c>
      <c r="H2" s="7" t="s">
        <v>270</v>
      </c>
      <c r="I2" s="12" t="s">
        <v>23</v>
      </c>
      <c r="J2" s="12" t="s">
        <v>19</v>
      </c>
      <c r="K2" s="12" t="s">
        <v>23</v>
      </c>
      <c r="L2" s="7" t="s">
        <v>271</v>
      </c>
      <c r="M2" s="7" t="s">
        <v>272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257</v>
      </c>
      <c r="B3" s="10" t="s">
        <v>258</v>
      </c>
      <c r="C3" s="10" t="s">
        <v>258</v>
      </c>
      <c r="D3" s="10" t="s">
        <v>258</v>
      </c>
      <c r="E3" s="10"/>
      <c r="F3" s="10"/>
      <c r="G3" s="10" t="s">
        <v>258</v>
      </c>
      <c r="H3" s="10" t="s">
        <v>258</v>
      </c>
      <c r="I3" s="13" t="s">
        <v>23</v>
      </c>
      <c r="J3" s="13"/>
      <c r="K3" s="13"/>
      <c r="L3" s="10"/>
      <c r="M3" s="10" t="s">
        <v>258</v>
      </c>
      <c r="N3" t="s">
        <v>258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273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0"/>
  <sheetViews>
    <sheetView tabSelected="1" workbookViewId="0">
      <selection activeCell="A28" sqref="A28:C3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274</v>
      </c>
    </row>
    <row r="2" ht="14.25" customHeight="1" spans="1:9">
      <c r="A2" s="6" t="s">
        <v>72</v>
      </c>
      <c r="B2" s="7" t="s">
        <v>82</v>
      </c>
      <c r="C2" s="7" t="s">
        <v>83</v>
      </c>
      <c r="D2" s="3">
        <v>2078</v>
      </c>
      <c r="E2" t="str">
        <f>VLOOKUP(A2,HOP!A:L,12,0)</f>
        <v>2078.00</v>
      </c>
      <c r="F2" t="str">
        <f>VLOOKUP(A2,HOP!A:C,3,0)</f>
        <v>3439859</v>
      </c>
      <c r="G2">
        <f>D2-E2</f>
        <v>0</v>
      </c>
      <c r="H2" t="str">
        <f>$H$1&amp;F2</f>
        <v>，3439859</v>
      </c>
      <c r="I2" t="str">
        <f>VLOOKUP(A2,HOP!A:U,21,0)</f>
        <v>直采</v>
      </c>
    </row>
    <row r="3" ht="14.25" hidden="1" customHeight="1" spans="1:9">
      <c r="A3" s="6" t="s">
        <v>89</v>
      </c>
      <c r="B3" s="7" t="s">
        <v>83</v>
      </c>
      <c r="C3" s="7" t="s">
        <v>95</v>
      </c>
      <c r="D3" s="3">
        <v>0</v>
      </c>
      <c r="E3" t="e">
        <f>VLOOKUP(A3,HOP!A:L,12,0)</f>
        <v>#N/A</v>
      </c>
      <c r="F3" t="e">
        <f>VLOOKUP(A3,HOP!A:C,3,0)</f>
        <v>#N/A</v>
      </c>
      <c r="G3" t="e">
        <f t="shared" ref="G3:G20" si="0">D3-E3</f>
        <v>#N/A</v>
      </c>
      <c r="H3" t="e">
        <f t="shared" ref="H3:H20" si="1">$H$1&amp;F3</f>
        <v>#N/A</v>
      </c>
      <c r="I3" t="e">
        <f>VLOOKUP(A3,HOP!A:U,21,0)</f>
        <v>#N/A</v>
      </c>
    </row>
    <row r="4" ht="14.25" customHeight="1" spans="1:9">
      <c r="A4" s="6" t="s">
        <v>98</v>
      </c>
      <c r="B4" s="7" t="s">
        <v>104</v>
      </c>
      <c r="C4" s="7" t="s">
        <v>95</v>
      </c>
      <c r="D4" s="3">
        <v>2097.96</v>
      </c>
      <c r="E4" t="str">
        <f>VLOOKUP(A4,HOP!A:L,12,0)</f>
        <v>2097.96</v>
      </c>
      <c r="F4" t="str">
        <f>VLOOKUP(A4,HOP!A:C,3,0)</f>
        <v>3613144</v>
      </c>
      <c r="G4">
        <f t="shared" si="0"/>
        <v>0</v>
      </c>
      <c r="H4" t="str">
        <f t="shared" si="1"/>
        <v>，3613144</v>
      </c>
      <c r="I4" t="str">
        <f>VLOOKUP(A4,HOP!A:U,21,0)</f>
        <v>直采</v>
      </c>
    </row>
    <row r="5" ht="14.25" customHeight="1" spans="1:9">
      <c r="A5" s="6" t="s">
        <v>109</v>
      </c>
      <c r="B5" s="7" t="s">
        <v>95</v>
      </c>
      <c r="C5" s="7" t="s">
        <v>115</v>
      </c>
      <c r="D5" s="3">
        <v>633</v>
      </c>
      <c r="E5" t="str">
        <f>VLOOKUP(A5,HOP!A:L,12,0)</f>
        <v>633.00</v>
      </c>
      <c r="F5" t="str">
        <f>VLOOKUP(A5,HOP!A:C,3,0)</f>
        <v>3446586</v>
      </c>
      <c r="G5">
        <f t="shared" si="0"/>
        <v>0</v>
      </c>
      <c r="H5" t="str">
        <f t="shared" si="1"/>
        <v>，3446586</v>
      </c>
      <c r="I5" t="str">
        <f>VLOOKUP(A5,HOP!A:U,21,0)</f>
        <v>直连</v>
      </c>
    </row>
    <row r="6" ht="14.25" customHeight="1" spans="1:9">
      <c r="A6" s="6" t="s">
        <v>120</v>
      </c>
      <c r="B6" s="7" t="s">
        <v>95</v>
      </c>
      <c r="C6" s="7" t="s">
        <v>115</v>
      </c>
      <c r="D6" s="3">
        <v>1284.48</v>
      </c>
      <c r="E6" t="str">
        <f>VLOOKUP(A6,HOP!A:L,12,0)</f>
        <v>1284.48</v>
      </c>
      <c r="F6" t="str">
        <f>VLOOKUP(A6,HOP!A:C,3,0)</f>
        <v>3642664</v>
      </c>
      <c r="G6">
        <f t="shared" si="0"/>
        <v>0</v>
      </c>
      <c r="H6" t="str">
        <f t="shared" si="1"/>
        <v>，3642664</v>
      </c>
      <c r="I6" t="str">
        <f>VLOOKUP(A6,HOP!A:U,21,0)</f>
        <v>直连</v>
      </c>
    </row>
    <row r="7" ht="14.25" customHeight="1" spans="1:9">
      <c r="A7" s="6" t="s">
        <v>129</v>
      </c>
      <c r="B7" s="7" t="s">
        <v>83</v>
      </c>
      <c r="C7" s="7" t="s">
        <v>135</v>
      </c>
      <c r="D7" s="3">
        <v>1897</v>
      </c>
      <c r="E7" t="str">
        <f>VLOOKUP(A7,HOP!A:L,12,0)</f>
        <v>1897.00</v>
      </c>
      <c r="F7" t="str">
        <f>VLOOKUP(A7,HOP!A:C,3,0)</f>
        <v>3491470</v>
      </c>
      <c r="G7">
        <f t="shared" si="0"/>
        <v>0</v>
      </c>
      <c r="H7" t="str">
        <f t="shared" si="1"/>
        <v>，3491470</v>
      </c>
      <c r="I7" t="str">
        <f>VLOOKUP(A7,HOP!A:U,21,0)</f>
        <v>直连</v>
      </c>
    </row>
    <row r="8" ht="14.25" customHeight="1" spans="1:9">
      <c r="A8" s="6" t="s">
        <v>140</v>
      </c>
      <c r="B8" s="7" t="s">
        <v>115</v>
      </c>
      <c r="C8" s="7" t="s">
        <v>135</v>
      </c>
      <c r="D8" s="3">
        <v>2950</v>
      </c>
      <c r="E8" t="str">
        <f>VLOOKUP(A8,HOP!A:L,12,0)</f>
        <v>2950.00</v>
      </c>
      <c r="F8" t="str">
        <f>VLOOKUP(A8,HOP!A:C,3,0)</f>
        <v>3410630</v>
      </c>
      <c r="G8">
        <f t="shared" si="0"/>
        <v>0</v>
      </c>
      <c r="H8" t="str">
        <f t="shared" si="1"/>
        <v>，3410630</v>
      </c>
      <c r="I8" t="str">
        <f>VLOOKUP(A8,HOP!A:U,21,0)</f>
        <v>直采</v>
      </c>
    </row>
    <row r="9" ht="14.25" customHeight="1" spans="1:9">
      <c r="A9" s="6" t="s">
        <v>149</v>
      </c>
      <c r="B9" s="7" t="s">
        <v>115</v>
      </c>
      <c r="C9" s="7" t="s">
        <v>135</v>
      </c>
      <c r="D9" s="3">
        <v>297.63</v>
      </c>
      <c r="E9" t="str">
        <f>VLOOKUP(A9,HOP!A:L,12,0)</f>
        <v>297.63</v>
      </c>
      <c r="F9" t="str">
        <f>VLOOKUP(A9,HOP!A:C,3,0)</f>
        <v>3530191</v>
      </c>
      <c r="G9">
        <f t="shared" si="0"/>
        <v>0</v>
      </c>
      <c r="H9" t="str">
        <f t="shared" si="1"/>
        <v>，3530191</v>
      </c>
      <c r="I9" t="str">
        <f>VLOOKUP(A9,HOP!A:U,21,0)</f>
        <v>直连</v>
      </c>
    </row>
    <row r="10" ht="14.25" customHeight="1" spans="1:9">
      <c r="A10" s="6" t="s">
        <v>159</v>
      </c>
      <c r="B10" s="7" t="s">
        <v>115</v>
      </c>
      <c r="C10" s="7" t="s">
        <v>165</v>
      </c>
      <c r="D10" s="3">
        <v>2192</v>
      </c>
      <c r="E10" t="str">
        <f>VLOOKUP(A10,HOP!A:L,12,0)</f>
        <v>2192.00</v>
      </c>
      <c r="F10" t="str">
        <f>VLOOKUP(A10,HOP!A:C,3,0)</f>
        <v>3342261</v>
      </c>
      <c r="G10">
        <f t="shared" si="0"/>
        <v>0</v>
      </c>
      <c r="H10" t="str">
        <f t="shared" si="1"/>
        <v>，3342261</v>
      </c>
      <c r="I10" t="str">
        <f>VLOOKUP(A10,HOP!A:U,21,0)</f>
        <v>直连</v>
      </c>
    </row>
    <row r="11" ht="14.25" customHeight="1" spans="1:9">
      <c r="A11" s="6" t="s">
        <v>169</v>
      </c>
      <c r="B11" s="7" t="s">
        <v>95</v>
      </c>
      <c r="C11" s="7" t="s">
        <v>165</v>
      </c>
      <c r="D11" s="3">
        <v>2976</v>
      </c>
      <c r="E11" t="str">
        <f>VLOOKUP(A11,HOP!A:L,12,0)</f>
        <v>2976.00</v>
      </c>
      <c r="F11" t="str">
        <f>VLOOKUP(A11,HOP!A:C,3,0)</f>
        <v>3434392</v>
      </c>
      <c r="G11">
        <f t="shared" si="0"/>
        <v>0</v>
      </c>
      <c r="H11" t="str">
        <f t="shared" si="1"/>
        <v>，3434392</v>
      </c>
      <c r="I11" t="str">
        <f>VLOOKUP(A11,HOP!A:U,21,0)</f>
        <v>直采</v>
      </c>
    </row>
    <row r="12" ht="14.25" customHeight="1" spans="1:9">
      <c r="A12" s="6" t="s">
        <v>179</v>
      </c>
      <c r="B12" s="7" t="s">
        <v>135</v>
      </c>
      <c r="C12" s="7" t="s">
        <v>165</v>
      </c>
      <c r="D12" s="3">
        <v>1152.66</v>
      </c>
      <c r="E12" t="str">
        <f>VLOOKUP(A12,HOP!A:L,12,0)</f>
        <v>1152.66</v>
      </c>
      <c r="F12" t="str">
        <f>VLOOKUP(A12,HOP!A:C,3,0)</f>
        <v>3553419</v>
      </c>
      <c r="G12">
        <f t="shared" si="0"/>
        <v>0</v>
      </c>
      <c r="H12" t="str">
        <f t="shared" si="1"/>
        <v>，3553419</v>
      </c>
      <c r="I12" t="str">
        <f>VLOOKUP(A12,HOP!A:U,21,0)</f>
        <v>直连</v>
      </c>
    </row>
    <row r="13" ht="14.25" customHeight="1" spans="1:9">
      <c r="A13" s="6" t="s">
        <v>189</v>
      </c>
      <c r="B13" s="7" t="s">
        <v>83</v>
      </c>
      <c r="C13" s="7" t="s">
        <v>195</v>
      </c>
      <c r="D13" s="3">
        <v>2410</v>
      </c>
      <c r="E13" t="str">
        <f>VLOOKUP(A13,HOP!A:L,12,0)</f>
        <v>2410.00</v>
      </c>
      <c r="F13" t="str">
        <f>VLOOKUP(A13,HOP!A:C,3,0)</f>
        <v>3505790</v>
      </c>
      <c r="G13">
        <f t="shared" si="0"/>
        <v>0</v>
      </c>
      <c r="H13" t="str">
        <f t="shared" si="1"/>
        <v>，3505790</v>
      </c>
      <c r="I13" t="str">
        <f>VLOOKUP(A13,HOP!A:U,21,0)</f>
        <v>直采</v>
      </c>
    </row>
    <row r="14" ht="14.25" customHeight="1" spans="1:9">
      <c r="A14" s="6" t="s">
        <v>200</v>
      </c>
      <c r="B14" s="7" t="s">
        <v>135</v>
      </c>
      <c r="C14" s="7" t="s">
        <v>195</v>
      </c>
      <c r="D14" s="3">
        <v>1487.76</v>
      </c>
      <c r="E14" t="str">
        <f>VLOOKUP(A14,HOP!A:L,12,0)</f>
        <v>1487.76</v>
      </c>
      <c r="F14" t="str">
        <f>VLOOKUP(A14,HOP!A:C,3,0)</f>
        <v>3627921</v>
      </c>
      <c r="G14">
        <f t="shared" si="0"/>
        <v>0</v>
      </c>
      <c r="H14" t="str">
        <f t="shared" si="1"/>
        <v>，3627921</v>
      </c>
      <c r="I14" t="str">
        <f>VLOOKUP(A14,HOP!A:U,21,0)</f>
        <v>直采</v>
      </c>
    </row>
    <row r="15" ht="14.25" customHeight="1" spans="1:9">
      <c r="A15" s="6" t="s">
        <v>210</v>
      </c>
      <c r="B15" s="7" t="s">
        <v>135</v>
      </c>
      <c r="C15" s="7" t="s">
        <v>216</v>
      </c>
      <c r="D15" s="3">
        <v>1839</v>
      </c>
      <c r="E15" t="str">
        <f>VLOOKUP(A15,HOP!A:L,12,0)</f>
        <v>1839.00</v>
      </c>
      <c r="F15" t="str">
        <f>VLOOKUP(A15,HOP!A:C,3,0)</f>
        <v>3473528</v>
      </c>
      <c r="G15">
        <f t="shared" si="0"/>
        <v>0</v>
      </c>
      <c r="H15" t="str">
        <f t="shared" si="1"/>
        <v>，3473528</v>
      </c>
      <c r="I15" t="str">
        <f>VLOOKUP(A15,HOP!A:U,21,0)</f>
        <v>直采</v>
      </c>
    </row>
    <row r="16" ht="14.25" customHeight="1" spans="1:9">
      <c r="A16" s="6" t="s">
        <v>221</v>
      </c>
      <c r="B16" s="7" t="s">
        <v>165</v>
      </c>
      <c r="C16" s="7" t="s">
        <v>216</v>
      </c>
      <c r="D16" s="3">
        <v>1948</v>
      </c>
      <c r="E16" t="str">
        <f>VLOOKUP(A16,HOP!A:L,12,0)</f>
        <v>1948.00</v>
      </c>
      <c r="F16" t="str">
        <f>VLOOKUP(A16,HOP!A:C,3,0)</f>
        <v>3447094</v>
      </c>
      <c r="G16">
        <f t="shared" si="0"/>
        <v>0</v>
      </c>
      <c r="H16" t="str">
        <f t="shared" si="1"/>
        <v>，3447094</v>
      </c>
      <c r="I16" t="str">
        <f>VLOOKUP(A16,HOP!A:U,21,0)</f>
        <v>直采</v>
      </c>
    </row>
    <row r="17" ht="14.25" customHeight="1" spans="1:9">
      <c r="A17" s="6" t="s">
        <v>229</v>
      </c>
      <c r="B17" s="7" t="s">
        <v>165</v>
      </c>
      <c r="C17" s="7" t="s">
        <v>216</v>
      </c>
      <c r="D17" s="3">
        <v>2158</v>
      </c>
      <c r="E17" t="str">
        <f>VLOOKUP(A17,HOP!A:L,12,0)</f>
        <v>2158.00</v>
      </c>
      <c r="F17" t="str">
        <f>VLOOKUP(A17,HOP!A:C,3,0)</f>
        <v>3493009</v>
      </c>
      <c r="G17">
        <f t="shared" si="0"/>
        <v>0</v>
      </c>
      <c r="H17" t="str">
        <f t="shared" si="1"/>
        <v>，3493009</v>
      </c>
      <c r="I17" t="str">
        <f>VLOOKUP(A17,HOP!A:U,21,0)</f>
        <v>直采</v>
      </c>
    </row>
    <row r="18" ht="14.25" customHeight="1" spans="1:9">
      <c r="A18" s="6" t="s">
        <v>238</v>
      </c>
      <c r="B18" s="7" t="s">
        <v>195</v>
      </c>
      <c r="C18" s="7" t="s">
        <v>216</v>
      </c>
      <c r="D18" s="3">
        <v>800.95</v>
      </c>
      <c r="E18" t="str">
        <f>VLOOKUP(A18,HOP!A:L,12,0)</f>
        <v>800.95</v>
      </c>
      <c r="F18" t="str">
        <f>VLOOKUP(A18,HOP!A:C,3,0)</f>
        <v>3510547</v>
      </c>
      <c r="G18">
        <f t="shared" si="0"/>
        <v>0</v>
      </c>
      <c r="H18" t="str">
        <f t="shared" si="1"/>
        <v>，3510547</v>
      </c>
      <c r="I18" t="str">
        <f>VLOOKUP(A18,HOP!A:U,21,0)</f>
        <v>直连</v>
      </c>
    </row>
    <row r="19" ht="14.25" customHeight="1" spans="1:9">
      <c r="A19" s="6" t="s">
        <v>247</v>
      </c>
      <c r="B19" s="7" t="s">
        <v>195</v>
      </c>
      <c r="C19" s="7" t="s">
        <v>216</v>
      </c>
      <c r="D19" s="3">
        <v>249</v>
      </c>
      <c r="E19" t="str">
        <f>VLOOKUP(A19,HOP!A:L,12,0)</f>
        <v>249.00</v>
      </c>
      <c r="F19" t="str">
        <f>VLOOKUP(A19,HOP!A:C,3,0)</f>
        <v>3556305</v>
      </c>
      <c r="G19">
        <f t="shared" si="0"/>
        <v>0</v>
      </c>
      <c r="H19" t="str">
        <f t="shared" si="1"/>
        <v>，3556305</v>
      </c>
      <c r="I19" t="str">
        <f>VLOOKUP(A19,HOP!A:U,21,0)</f>
        <v>直采</v>
      </c>
    </row>
    <row r="20" spans="1:10">
      <c r="A20" s="7" t="s">
        <v>268</v>
      </c>
      <c r="D20" s="8">
        <v>39.32</v>
      </c>
      <c r="E20" t="e">
        <f>VLOOKUP(A20,HOP!A:L,12,0)</f>
        <v>#N/A</v>
      </c>
      <c r="F20">
        <v>3443385</v>
      </c>
      <c r="G20" t="e">
        <f t="shared" si="0"/>
        <v>#N/A</v>
      </c>
      <c r="H20" t="str">
        <f t="shared" si="1"/>
        <v>，3443385</v>
      </c>
      <c r="I20" t="e">
        <f>VLOOKUP(A20,HOP!A:U,21,0)</f>
        <v>#N/A</v>
      </c>
      <c r="J20" s="5" t="s">
        <v>275</v>
      </c>
    </row>
    <row r="22" spans="4:4">
      <c r="D22" s="3">
        <f>SUM(D2:D21)</f>
        <v>28490.76</v>
      </c>
    </row>
    <row r="25" ht="14.25" spans="4:4">
      <c r="D25" s="9" t="s">
        <v>24</v>
      </c>
    </row>
    <row r="28" spans="1:3">
      <c r="A28" t="s">
        <v>276</v>
      </c>
      <c r="C28">
        <v>20193.72</v>
      </c>
    </row>
    <row r="29" spans="1:3">
      <c r="A29" t="s">
        <v>277</v>
      </c>
      <c r="C29">
        <v>8297.04</v>
      </c>
    </row>
    <row r="30" spans="1:3">
      <c r="A30" s="5" t="s">
        <v>278</v>
      </c>
      <c r="C30">
        <f>SUBTOTAL(9,C28:C29)</f>
        <v>28490.76</v>
      </c>
    </row>
  </sheetData>
  <autoFilter ref="A1:I20">
    <filterColumn colId="3">
      <filters>
        <filter val="1,839.00"/>
        <filter val="1,897.00"/>
        <filter val="1,948.00"/>
        <filter val="800.95"/>
        <filter val="2,097.96"/>
        <filter val="1,284.48"/>
        <filter val="297.63"/>
        <filter val="1,487.76"/>
        <filter val="39.32"/>
        <filter val="1,152.66"/>
        <filter val="249.00"/>
        <filter val="633.00"/>
        <filter val="2,078.00"/>
        <filter val="2,158.00"/>
        <filter val="2,192.00"/>
        <filter val="2,410.00"/>
        <filter val="2,950.00"/>
        <filter val="2,976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279</v>
      </c>
      <c r="B1" s="2" t="s">
        <v>280</v>
      </c>
      <c r="C1" s="2" t="s">
        <v>281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282</v>
      </c>
      <c r="I1" s="2" t="s">
        <v>283</v>
      </c>
      <c r="J1" s="2" t="s">
        <v>284</v>
      </c>
      <c r="K1" s="2" t="s">
        <v>285</v>
      </c>
      <c r="L1" s="2" t="s">
        <v>286</v>
      </c>
      <c r="M1" s="2" t="s">
        <v>287</v>
      </c>
      <c r="N1" s="2" t="s">
        <v>288</v>
      </c>
      <c r="O1" s="2" t="s">
        <v>289</v>
      </c>
      <c r="P1" s="2" t="s">
        <v>290</v>
      </c>
      <c r="Q1" s="2" t="s">
        <v>291</v>
      </c>
      <c r="R1" s="2" t="s">
        <v>292</v>
      </c>
      <c r="S1" s="2" t="s">
        <v>293</v>
      </c>
      <c r="T1" s="2" t="s">
        <v>294</v>
      </c>
      <c r="U1" s="2" t="s">
        <v>295</v>
      </c>
      <c r="V1" s="2" t="s">
        <v>296</v>
      </c>
    </row>
    <row r="2" s="1" customFormat="1" spans="1:22">
      <c r="A2" s="1" t="s">
        <v>120</v>
      </c>
      <c r="B2" s="1" t="s">
        <v>104</v>
      </c>
      <c r="C2" s="1" t="s">
        <v>121</v>
      </c>
      <c r="D2" s="1" t="s">
        <v>123</v>
      </c>
      <c r="E2" s="1" t="s">
        <v>297</v>
      </c>
      <c r="F2" s="1" t="s">
        <v>95</v>
      </c>
      <c r="G2" s="1" t="s">
        <v>115</v>
      </c>
      <c r="H2" s="1" t="s">
        <v>298</v>
      </c>
      <c r="I2" s="1" t="s">
        <v>299</v>
      </c>
      <c r="J2" s="1" t="s">
        <v>300</v>
      </c>
      <c r="K2" s="1" t="s">
        <v>299</v>
      </c>
      <c r="L2" s="1" t="s">
        <v>299</v>
      </c>
      <c r="M2" s="1" t="s">
        <v>301</v>
      </c>
      <c r="N2" s="1" t="s">
        <v>301</v>
      </c>
      <c r="O2" s="1" t="s">
        <v>302</v>
      </c>
      <c r="P2" s="1" t="s">
        <v>303</v>
      </c>
      <c r="Q2" s="1" t="s">
        <v>304</v>
      </c>
      <c r="R2" s="1" t="s">
        <v>305</v>
      </c>
      <c r="S2" s="1" t="s">
        <v>75</v>
      </c>
      <c r="T2" s="1" t="s">
        <v>306</v>
      </c>
      <c r="U2" s="1" t="s">
        <v>307</v>
      </c>
      <c r="V2" s="1" t="s">
        <v>308</v>
      </c>
    </row>
    <row r="3" s="1" customFormat="1" spans="1:22">
      <c r="A3" s="1" t="s">
        <v>200</v>
      </c>
      <c r="B3" s="1" t="s">
        <v>205</v>
      </c>
      <c r="C3" s="1" t="s">
        <v>201</v>
      </c>
      <c r="D3" s="1" t="s">
        <v>309</v>
      </c>
      <c r="E3" s="1" t="s">
        <v>310</v>
      </c>
      <c r="F3" s="1" t="s">
        <v>135</v>
      </c>
      <c r="G3" s="1" t="s">
        <v>195</v>
      </c>
      <c r="H3" s="1" t="s">
        <v>298</v>
      </c>
      <c r="I3" s="1" t="s">
        <v>311</v>
      </c>
      <c r="J3" s="1" t="s">
        <v>300</v>
      </c>
      <c r="K3" s="1" t="s">
        <v>311</v>
      </c>
      <c r="L3" s="1" t="s">
        <v>311</v>
      </c>
      <c r="M3" s="1" t="s">
        <v>301</v>
      </c>
      <c r="N3" s="1" t="s">
        <v>301</v>
      </c>
      <c r="O3" s="1" t="s">
        <v>302</v>
      </c>
      <c r="P3" s="1" t="s">
        <v>303</v>
      </c>
      <c r="Q3" s="1" t="s">
        <v>304</v>
      </c>
      <c r="R3" s="1" t="s">
        <v>312</v>
      </c>
      <c r="S3" s="1" t="s">
        <v>75</v>
      </c>
      <c r="T3" s="1" t="s">
        <v>306</v>
      </c>
      <c r="U3" s="1" t="s">
        <v>313</v>
      </c>
      <c r="V3" s="1" t="s">
        <v>314</v>
      </c>
    </row>
    <row r="4" s="1" customFormat="1" spans="1:22">
      <c r="A4" s="1" t="s">
        <v>98</v>
      </c>
      <c r="B4" s="1" t="s">
        <v>103</v>
      </c>
      <c r="C4" s="1" t="s">
        <v>99</v>
      </c>
      <c r="D4" s="1" t="s">
        <v>315</v>
      </c>
      <c r="E4" s="1" t="s">
        <v>316</v>
      </c>
      <c r="F4" s="1" t="s">
        <v>104</v>
      </c>
      <c r="G4" s="1" t="s">
        <v>95</v>
      </c>
      <c r="H4" s="1" t="s">
        <v>298</v>
      </c>
      <c r="I4" s="1" t="s">
        <v>317</v>
      </c>
      <c r="J4" s="1" t="s">
        <v>300</v>
      </c>
      <c r="K4" s="1" t="s">
        <v>317</v>
      </c>
      <c r="L4" s="1" t="s">
        <v>317</v>
      </c>
      <c r="M4" s="1" t="s">
        <v>301</v>
      </c>
      <c r="N4" s="1" t="s">
        <v>301</v>
      </c>
      <c r="O4" s="1" t="s">
        <v>302</v>
      </c>
      <c r="P4" s="1" t="s">
        <v>303</v>
      </c>
      <c r="Q4" s="1" t="s">
        <v>304</v>
      </c>
      <c r="R4" s="1" t="s">
        <v>318</v>
      </c>
      <c r="S4" s="1" t="s">
        <v>75</v>
      </c>
      <c r="T4" s="1" t="s">
        <v>306</v>
      </c>
      <c r="U4" s="1" t="s">
        <v>313</v>
      </c>
      <c r="V4" s="1" t="s">
        <v>314</v>
      </c>
    </row>
    <row r="5" s="1" customFormat="1" spans="1:22">
      <c r="A5" s="1" t="s">
        <v>247</v>
      </c>
      <c r="B5" s="1" t="s">
        <v>252</v>
      </c>
      <c r="C5" s="1" t="s">
        <v>248</v>
      </c>
      <c r="D5" s="1" t="s">
        <v>250</v>
      </c>
      <c r="E5" s="1" t="s">
        <v>319</v>
      </c>
      <c r="F5" s="1" t="s">
        <v>195</v>
      </c>
      <c r="G5" s="1" t="s">
        <v>216</v>
      </c>
      <c r="H5" s="1" t="s">
        <v>298</v>
      </c>
      <c r="I5" s="1" t="s">
        <v>320</v>
      </c>
      <c r="J5" s="1" t="s">
        <v>300</v>
      </c>
      <c r="K5" s="1" t="s">
        <v>320</v>
      </c>
      <c r="L5" s="1" t="s">
        <v>320</v>
      </c>
      <c r="M5" s="1" t="s">
        <v>301</v>
      </c>
      <c r="N5" s="1" t="s">
        <v>301</v>
      </c>
      <c r="O5" s="1" t="s">
        <v>302</v>
      </c>
      <c r="P5" s="1" t="s">
        <v>303</v>
      </c>
      <c r="Q5" s="1" t="s">
        <v>304</v>
      </c>
      <c r="R5" s="1" t="s">
        <v>321</v>
      </c>
      <c r="S5" s="1" t="s">
        <v>75</v>
      </c>
      <c r="T5" s="1" t="s">
        <v>306</v>
      </c>
      <c r="U5" s="1" t="s">
        <v>313</v>
      </c>
      <c r="V5" s="1" t="s">
        <v>322</v>
      </c>
    </row>
    <row r="6" s="1" customFormat="1" spans="1:22">
      <c r="A6" s="1" t="s">
        <v>179</v>
      </c>
      <c r="B6" s="1" t="s">
        <v>184</v>
      </c>
      <c r="C6" s="1" t="s">
        <v>180</v>
      </c>
      <c r="D6" s="1" t="s">
        <v>323</v>
      </c>
      <c r="E6" s="1" t="s">
        <v>324</v>
      </c>
      <c r="F6" s="1" t="s">
        <v>135</v>
      </c>
      <c r="G6" s="1" t="s">
        <v>165</v>
      </c>
      <c r="H6" s="1" t="s">
        <v>298</v>
      </c>
      <c r="I6" s="1" t="s">
        <v>325</v>
      </c>
      <c r="J6" s="1" t="s">
        <v>300</v>
      </c>
      <c r="K6" s="1" t="s">
        <v>325</v>
      </c>
      <c r="L6" s="1" t="s">
        <v>325</v>
      </c>
      <c r="M6" s="1" t="s">
        <v>301</v>
      </c>
      <c r="N6" s="1" t="s">
        <v>301</v>
      </c>
      <c r="O6" s="1" t="s">
        <v>302</v>
      </c>
      <c r="P6" s="1" t="s">
        <v>303</v>
      </c>
      <c r="Q6" s="1" t="s">
        <v>304</v>
      </c>
      <c r="R6" s="1" t="s">
        <v>326</v>
      </c>
      <c r="S6" s="1" t="s">
        <v>75</v>
      </c>
      <c r="T6" s="1" t="s">
        <v>306</v>
      </c>
      <c r="U6" s="1" t="s">
        <v>307</v>
      </c>
      <c r="V6" s="1" t="s">
        <v>327</v>
      </c>
    </row>
    <row r="7" s="1" customFormat="1" spans="1:22">
      <c r="A7" s="1" t="s">
        <v>149</v>
      </c>
      <c r="B7" s="1" t="s">
        <v>154</v>
      </c>
      <c r="C7" s="1" t="s">
        <v>150</v>
      </c>
      <c r="D7" s="1" t="s">
        <v>152</v>
      </c>
      <c r="E7" s="1" t="s">
        <v>328</v>
      </c>
      <c r="F7" s="1" t="s">
        <v>115</v>
      </c>
      <c r="G7" s="1" t="s">
        <v>135</v>
      </c>
      <c r="H7" s="1" t="s">
        <v>298</v>
      </c>
      <c r="I7" s="1" t="s">
        <v>329</v>
      </c>
      <c r="J7" s="1" t="s">
        <v>300</v>
      </c>
      <c r="K7" s="1" t="s">
        <v>329</v>
      </c>
      <c r="L7" s="1" t="s">
        <v>329</v>
      </c>
      <c r="M7" s="1" t="s">
        <v>301</v>
      </c>
      <c r="N7" s="1" t="s">
        <v>301</v>
      </c>
      <c r="O7" s="1" t="s">
        <v>302</v>
      </c>
      <c r="P7" s="1" t="s">
        <v>303</v>
      </c>
      <c r="Q7" s="1" t="s">
        <v>304</v>
      </c>
      <c r="R7" s="1" t="s">
        <v>330</v>
      </c>
      <c r="S7" s="1" t="s">
        <v>75</v>
      </c>
      <c r="T7" s="1" t="s">
        <v>306</v>
      </c>
      <c r="U7" s="1" t="s">
        <v>307</v>
      </c>
      <c r="V7" s="1" t="s">
        <v>314</v>
      </c>
    </row>
    <row r="8" s="1" customFormat="1" spans="1:22">
      <c r="A8" s="1" t="s">
        <v>238</v>
      </c>
      <c r="B8" s="1" t="s">
        <v>243</v>
      </c>
      <c r="C8" s="1" t="s">
        <v>239</v>
      </c>
      <c r="D8" s="1" t="s">
        <v>241</v>
      </c>
      <c r="E8" s="1" t="s">
        <v>331</v>
      </c>
      <c r="F8" s="1" t="s">
        <v>195</v>
      </c>
      <c r="G8" s="1" t="s">
        <v>216</v>
      </c>
      <c r="H8" s="1" t="s">
        <v>298</v>
      </c>
      <c r="I8" s="1" t="s">
        <v>332</v>
      </c>
      <c r="J8" s="1" t="s">
        <v>300</v>
      </c>
      <c r="K8" s="1" t="s">
        <v>332</v>
      </c>
      <c r="L8" s="1" t="s">
        <v>332</v>
      </c>
      <c r="M8" s="1" t="s">
        <v>301</v>
      </c>
      <c r="N8" s="1" t="s">
        <v>301</v>
      </c>
      <c r="O8" s="1" t="s">
        <v>302</v>
      </c>
      <c r="P8" s="1" t="s">
        <v>303</v>
      </c>
      <c r="Q8" s="1" t="s">
        <v>304</v>
      </c>
      <c r="R8" s="1" t="s">
        <v>333</v>
      </c>
      <c r="S8" s="1" t="s">
        <v>75</v>
      </c>
      <c r="T8" s="1" t="s">
        <v>306</v>
      </c>
      <c r="U8" s="1" t="s">
        <v>307</v>
      </c>
      <c r="V8" s="1" t="s">
        <v>308</v>
      </c>
    </row>
    <row r="9" s="1" customFormat="1" spans="1:22">
      <c r="A9" s="1" t="s">
        <v>189</v>
      </c>
      <c r="B9" s="1" t="s">
        <v>194</v>
      </c>
      <c r="C9" s="1" t="s">
        <v>190</v>
      </c>
      <c r="D9" s="1" t="s">
        <v>334</v>
      </c>
      <c r="E9" s="1" t="s">
        <v>335</v>
      </c>
      <c r="F9" s="1" t="s">
        <v>83</v>
      </c>
      <c r="G9" s="1" t="s">
        <v>195</v>
      </c>
      <c r="H9" s="1" t="s">
        <v>298</v>
      </c>
      <c r="I9" s="1" t="s">
        <v>336</v>
      </c>
      <c r="J9" s="1" t="s">
        <v>300</v>
      </c>
      <c r="K9" s="1" t="s">
        <v>336</v>
      </c>
      <c r="L9" s="1" t="s">
        <v>336</v>
      </c>
      <c r="M9" s="1" t="s">
        <v>301</v>
      </c>
      <c r="N9" s="1" t="s">
        <v>301</v>
      </c>
      <c r="O9" s="1" t="s">
        <v>302</v>
      </c>
      <c r="P9" s="1" t="s">
        <v>303</v>
      </c>
      <c r="Q9" s="1" t="s">
        <v>304</v>
      </c>
      <c r="R9" s="1" t="s">
        <v>337</v>
      </c>
      <c r="S9" s="1" t="s">
        <v>75</v>
      </c>
      <c r="T9" s="1" t="s">
        <v>306</v>
      </c>
      <c r="U9" s="1" t="s">
        <v>313</v>
      </c>
      <c r="V9" s="1" t="s">
        <v>314</v>
      </c>
    </row>
    <row r="10" s="1" customFormat="1" spans="1:22">
      <c r="A10" s="1" t="s">
        <v>229</v>
      </c>
      <c r="B10" s="1" t="s">
        <v>134</v>
      </c>
      <c r="C10" s="1" t="s">
        <v>230</v>
      </c>
      <c r="D10" s="1" t="s">
        <v>338</v>
      </c>
      <c r="E10" s="1" t="s">
        <v>339</v>
      </c>
      <c r="F10" s="1" t="s">
        <v>165</v>
      </c>
      <c r="G10" s="1" t="s">
        <v>216</v>
      </c>
      <c r="H10" s="1" t="s">
        <v>298</v>
      </c>
      <c r="I10" s="1" t="s">
        <v>340</v>
      </c>
      <c r="J10" s="1" t="s">
        <v>300</v>
      </c>
      <c r="K10" s="1" t="s">
        <v>340</v>
      </c>
      <c r="L10" s="1" t="s">
        <v>340</v>
      </c>
      <c r="M10" s="1" t="s">
        <v>301</v>
      </c>
      <c r="N10" s="1" t="s">
        <v>301</v>
      </c>
      <c r="O10" s="1" t="s">
        <v>302</v>
      </c>
      <c r="P10" s="1" t="s">
        <v>303</v>
      </c>
      <c r="Q10" s="1" t="s">
        <v>304</v>
      </c>
      <c r="R10" s="1" t="s">
        <v>341</v>
      </c>
      <c r="S10" s="1" t="s">
        <v>75</v>
      </c>
      <c r="T10" s="1" t="s">
        <v>306</v>
      </c>
      <c r="U10" s="1" t="s">
        <v>313</v>
      </c>
      <c r="V10" s="1" t="s">
        <v>314</v>
      </c>
    </row>
    <row r="11" s="1" customFormat="1" spans="1:22">
      <c r="A11" s="1" t="s">
        <v>129</v>
      </c>
      <c r="B11" s="1" t="s">
        <v>134</v>
      </c>
      <c r="C11" s="1" t="s">
        <v>130</v>
      </c>
      <c r="D11" s="1" t="s">
        <v>342</v>
      </c>
      <c r="E11" s="1" t="s">
        <v>343</v>
      </c>
      <c r="F11" s="1" t="s">
        <v>83</v>
      </c>
      <c r="G11" s="1" t="s">
        <v>135</v>
      </c>
      <c r="H11" s="1" t="s">
        <v>298</v>
      </c>
      <c r="I11" s="1" t="s">
        <v>344</v>
      </c>
      <c r="J11" s="1" t="s">
        <v>300</v>
      </c>
      <c r="K11" s="1" t="s">
        <v>344</v>
      </c>
      <c r="L11" s="1" t="s">
        <v>344</v>
      </c>
      <c r="M11" s="1" t="s">
        <v>301</v>
      </c>
      <c r="N11" s="1" t="s">
        <v>301</v>
      </c>
      <c r="O11" s="1" t="s">
        <v>302</v>
      </c>
      <c r="P11" s="1" t="s">
        <v>303</v>
      </c>
      <c r="Q11" s="1" t="s">
        <v>304</v>
      </c>
      <c r="R11" s="1" t="s">
        <v>345</v>
      </c>
      <c r="S11" s="1" t="s">
        <v>75</v>
      </c>
      <c r="T11" s="1" t="s">
        <v>306</v>
      </c>
      <c r="U11" s="1" t="s">
        <v>307</v>
      </c>
      <c r="V11" s="1" t="s">
        <v>346</v>
      </c>
    </row>
    <row r="12" s="1" customFormat="1" spans="1:22">
      <c r="A12" s="1" t="s">
        <v>210</v>
      </c>
      <c r="B12" s="1" t="s">
        <v>215</v>
      </c>
      <c r="C12" s="1" t="s">
        <v>211</v>
      </c>
      <c r="D12" s="1" t="s">
        <v>213</v>
      </c>
      <c r="E12" s="1" t="s">
        <v>347</v>
      </c>
      <c r="F12" s="1" t="s">
        <v>135</v>
      </c>
      <c r="G12" s="1" t="s">
        <v>216</v>
      </c>
      <c r="H12" s="1" t="s">
        <v>298</v>
      </c>
      <c r="I12" s="1" t="s">
        <v>348</v>
      </c>
      <c r="J12" s="1" t="s">
        <v>300</v>
      </c>
      <c r="K12" s="1" t="s">
        <v>348</v>
      </c>
      <c r="L12" s="1" t="s">
        <v>348</v>
      </c>
      <c r="M12" s="1" t="s">
        <v>301</v>
      </c>
      <c r="N12" s="1" t="s">
        <v>301</v>
      </c>
      <c r="O12" s="1" t="s">
        <v>302</v>
      </c>
      <c r="P12" s="1" t="s">
        <v>303</v>
      </c>
      <c r="Q12" s="1" t="s">
        <v>304</v>
      </c>
      <c r="R12" s="1" t="s">
        <v>349</v>
      </c>
      <c r="S12" s="1" t="s">
        <v>75</v>
      </c>
      <c r="T12" s="1" t="s">
        <v>306</v>
      </c>
      <c r="U12" s="1" t="s">
        <v>313</v>
      </c>
      <c r="V12" s="1" t="s">
        <v>350</v>
      </c>
    </row>
    <row r="13" s="1" customFormat="1" spans="1:22">
      <c r="A13" s="1" t="s">
        <v>221</v>
      </c>
      <c r="B13" s="1" t="s">
        <v>114</v>
      </c>
      <c r="C13" s="1" t="s">
        <v>222</v>
      </c>
      <c r="D13" s="1" t="s">
        <v>224</v>
      </c>
      <c r="E13" s="1" t="s">
        <v>351</v>
      </c>
      <c r="F13" s="1" t="s">
        <v>165</v>
      </c>
      <c r="G13" s="1" t="s">
        <v>216</v>
      </c>
      <c r="H13" s="1" t="s">
        <v>298</v>
      </c>
      <c r="I13" s="1" t="s">
        <v>352</v>
      </c>
      <c r="J13" s="1" t="s">
        <v>300</v>
      </c>
      <c r="K13" s="1" t="s">
        <v>352</v>
      </c>
      <c r="L13" s="1" t="s">
        <v>352</v>
      </c>
      <c r="M13" s="1" t="s">
        <v>301</v>
      </c>
      <c r="N13" s="1" t="s">
        <v>301</v>
      </c>
      <c r="O13" s="1" t="s">
        <v>302</v>
      </c>
      <c r="P13" s="1" t="s">
        <v>303</v>
      </c>
      <c r="Q13" s="1" t="s">
        <v>304</v>
      </c>
      <c r="R13" s="1" t="s">
        <v>353</v>
      </c>
      <c r="S13" s="1" t="s">
        <v>75</v>
      </c>
      <c r="T13" s="1" t="s">
        <v>306</v>
      </c>
      <c r="U13" s="1" t="s">
        <v>313</v>
      </c>
      <c r="V13" s="1" t="s">
        <v>308</v>
      </c>
    </row>
    <row r="14" s="1" customFormat="1" spans="1:22">
      <c r="A14" s="1" t="s">
        <v>109</v>
      </c>
      <c r="B14" s="1" t="s">
        <v>114</v>
      </c>
      <c r="C14" s="1" t="s">
        <v>110</v>
      </c>
      <c r="D14" s="1" t="s">
        <v>112</v>
      </c>
      <c r="E14" s="1" t="s">
        <v>354</v>
      </c>
      <c r="F14" s="1" t="s">
        <v>95</v>
      </c>
      <c r="G14" s="1" t="s">
        <v>115</v>
      </c>
      <c r="H14" s="1" t="s">
        <v>298</v>
      </c>
      <c r="I14" s="1" t="s">
        <v>355</v>
      </c>
      <c r="J14" s="1" t="s">
        <v>300</v>
      </c>
      <c r="K14" s="1" t="s">
        <v>355</v>
      </c>
      <c r="L14" s="1" t="s">
        <v>355</v>
      </c>
      <c r="M14" s="1" t="s">
        <v>301</v>
      </c>
      <c r="N14" s="1" t="s">
        <v>301</v>
      </c>
      <c r="O14" s="1" t="s">
        <v>302</v>
      </c>
      <c r="P14" s="1" t="s">
        <v>303</v>
      </c>
      <c r="Q14" s="1" t="s">
        <v>304</v>
      </c>
      <c r="R14" s="1" t="s">
        <v>356</v>
      </c>
      <c r="S14" s="1" t="s">
        <v>75</v>
      </c>
      <c r="T14" s="1" t="s">
        <v>306</v>
      </c>
      <c r="U14" s="1" t="s">
        <v>307</v>
      </c>
      <c r="V14" s="1" t="s">
        <v>346</v>
      </c>
    </row>
    <row r="15" s="1" customFormat="1" spans="1:22">
      <c r="A15" s="1" t="s">
        <v>72</v>
      </c>
      <c r="B15" s="1" t="s">
        <v>81</v>
      </c>
      <c r="C15" s="1" t="s">
        <v>73</v>
      </c>
      <c r="D15" s="1" t="s">
        <v>78</v>
      </c>
      <c r="E15" s="1" t="s">
        <v>357</v>
      </c>
      <c r="F15" s="1" t="s">
        <v>82</v>
      </c>
      <c r="G15" s="1" t="s">
        <v>83</v>
      </c>
      <c r="H15" s="1" t="s">
        <v>298</v>
      </c>
      <c r="I15" s="1" t="s">
        <v>358</v>
      </c>
      <c r="J15" s="1" t="s">
        <v>300</v>
      </c>
      <c r="K15" s="1" t="s">
        <v>358</v>
      </c>
      <c r="L15" s="1" t="s">
        <v>358</v>
      </c>
      <c r="M15" s="1" t="s">
        <v>301</v>
      </c>
      <c r="N15" s="1" t="s">
        <v>301</v>
      </c>
      <c r="O15" s="1" t="s">
        <v>302</v>
      </c>
      <c r="P15" s="1" t="s">
        <v>303</v>
      </c>
      <c r="Q15" s="1" t="s">
        <v>304</v>
      </c>
      <c r="R15" s="1" t="s">
        <v>359</v>
      </c>
      <c r="S15" s="1" t="s">
        <v>75</v>
      </c>
      <c r="T15" s="1" t="s">
        <v>306</v>
      </c>
      <c r="U15" s="1" t="s">
        <v>313</v>
      </c>
      <c r="V15" s="1" t="s">
        <v>308</v>
      </c>
    </row>
    <row r="16" s="1" customFormat="1" spans="1:22">
      <c r="A16" s="1" t="s">
        <v>169</v>
      </c>
      <c r="B16" s="1" t="s">
        <v>174</v>
      </c>
      <c r="C16" s="1" t="s">
        <v>170</v>
      </c>
      <c r="D16" s="1" t="s">
        <v>360</v>
      </c>
      <c r="E16" s="1" t="s">
        <v>361</v>
      </c>
      <c r="F16" s="1" t="s">
        <v>95</v>
      </c>
      <c r="G16" s="1" t="s">
        <v>165</v>
      </c>
      <c r="H16" s="1" t="s">
        <v>298</v>
      </c>
      <c r="I16" s="1" t="s">
        <v>362</v>
      </c>
      <c r="J16" s="1" t="s">
        <v>300</v>
      </c>
      <c r="K16" s="1" t="s">
        <v>362</v>
      </c>
      <c r="L16" s="1" t="s">
        <v>362</v>
      </c>
      <c r="M16" s="1" t="s">
        <v>301</v>
      </c>
      <c r="N16" s="1" t="s">
        <v>301</v>
      </c>
      <c r="O16" s="1" t="s">
        <v>302</v>
      </c>
      <c r="P16" s="1" t="s">
        <v>303</v>
      </c>
      <c r="Q16" s="1" t="s">
        <v>304</v>
      </c>
      <c r="R16" s="1" t="s">
        <v>363</v>
      </c>
      <c r="S16" s="1" t="s">
        <v>75</v>
      </c>
      <c r="T16" s="1" t="s">
        <v>306</v>
      </c>
      <c r="U16" s="1" t="s">
        <v>313</v>
      </c>
      <c r="V16" s="1" t="s">
        <v>314</v>
      </c>
    </row>
    <row r="17" s="1" customFormat="1" spans="1:22">
      <c r="A17" s="1" t="s">
        <v>140</v>
      </c>
      <c r="B17" s="1" t="s">
        <v>145</v>
      </c>
      <c r="C17" s="1" t="s">
        <v>141</v>
      </c>
      <c r="D17" s="1" t="s">
        <v>143</v>
      </c>
      <c r="E17" s="1" t="s">
        <v>364</v>
      </c>
      <c r="F17" s="1" t="s">
        <v>115</v>
      </c>
      <c r="G17" s="1" t="s">
        <v>135</v>
      </c>
      <c r="H17" s="1" t="s">
        <v>298</v>
      </c>
      <c r="I17" s="1" t="s">
        <v>365</v>
      </c>
      <c r="J17" s="1" t="s">
        <v>300</v>
      </c>
      <c r="K17" s="1" t="s">
        <v>365</v>
      </c>
      <c r="L17" s="1" t="s">
        <v>365</v>
      </c>
      <c r="M17" s="1" t="s">
        <v>301</v>
      </c>
      <c r="N17" s="1" t="s">
        <v>301</v>
      </c>
      <c r="O17" s="1" t="s">
        <v>302</v>
      </c>
      <c r="P17" s="1" t="s">
        <v>303</v>
      </c>
      <c r="Q17" s="1" t="s">
        <v>304</v>
      </c>
      <c r="R17" s="1" t="s">
        <v>366</v>
      </c>
      <c r="S17" s="1" t="s">
        <v>75</v>
      </c>
      <c r="T17" s="1" t="s">
        <v>306</v>
      </c>
      <c r="U17" s="1" t="s">
        <v>313</v>
      </c>
      <c r="V17" s="1" t="s">
        <v>327</v>
      </c>
    </row>
    <row r="18" s="1" customFormat="1" spans="1:22">
      <c r="A18" s="1" t="s">
        <v>159</v>
      </c>
      <c r="B18" s="1" t="s">
        <v>164</v>
      </c>
      <c r="C18" s="1" t="s">
        <v>160</v>
      </c>
      <c r="D18" s="1" t="s">
        <v>367</v>
      </c>
      <c r="E18" s="1" t="s">
        <v>368</v>
      </c>
      <c r="F18" s="1" t="s">
        <v>115</v>
      </c>
      <c r="G18" s="1" t="s">
        <v>165</v>
      </c>
      <c r="H18" s="1" t="s">
        <v>298</v>
      </c>
      <c r="I18" s="1" t="s">
        <v>369</v>
      </c>
      <c r="J18" s="1" t="s">
        <v>300</v>
      </c>
      <c r="K18" s="1" t="s">
        <v>369</v>
      </c>
      <c r="L18" s="1" t="s">
        <v>369</v>
      </c>
      <c r="M18" s="1" t="s">
        <v>301</v>
      </c>
      <c r="N18" s="1" t="s">
        <v>301</v>
      </c>
      <c r="O18" s="1" t="s">
        <v>302</v>
      </c>
      <c r="P18" s="1" t="s">
        <v>303</v>
      </c>
      <c r="Q18" s="1" t="s">
        <v>304</v>
      </c>
      <c r="R18" s="1" t="s">
        <v>370</v>
      </c>
      <c r="S18" s="1" t="s">
        <v>75</v>
      </c>
      <c r="T18" s="1" t="s">
        <v>306</v>
      </c>
      <c r="U18" s="1" t="s">
        <v>307</v>
      </c>
      <c r="V18" s="1" t="s">
        <v>327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2023-07-25T02:49:21Z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9BEE2279351341B2A279444BE82EF40C_12</vt:lpwstr>
  </property>
</Properties>
</file>