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</definedName>
  </definedNames>
  <calcPr calcId="144525"/>
</workbook>
</file>

<file path=xl/sharedStrings.xml><?xml version="1.0" encoding="utf-8"?>
<sst xmlns="http://schemas.openxmlformats.org/spreadsheetml/2006/main" count="412" uniqueCount="175">
  <si>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</si>
  <si>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</si>
  <si>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</si>
  <si>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</si>
  <si>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</si>
  <si>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</si>
  <si>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</si>
  <si>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</si>
  <si>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</si>
  <si>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</si>
  <si>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</si>
  <si>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</si>
  <si>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</si>
  <si>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</si>
  <si>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</si>
  <si>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</si>
  <si>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</si>
  <si>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</si>
  <si>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</si>
  <si>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</si>
  <si>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</si>
  <si>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</si>
  <si>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</si>
  <si>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</si>
  <si>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</si>
  <si>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999224943808826	</t>
  </si>
  <si>
    <t>Ctrip</t>
  </si>
  <si>
    <t>正常</t>
  </si>
  <si>
    <t>[香港]香港九龙海湾酒店(Kowloon Harbourfront Hotel)(25665271)</t>
  </si>
  <si>
    <t>双卧室城景套房(至少提前7天预订)(至少连住2晚及以上)&lt;三人入住&gt;&lt;内宾&gt;&lt;无早&gt;</t>
  </si>
  <si>
    <t>CNY</t>
  </si>
  <si>
    <t>YOSHIDA/MASAFUMI</t>
  </si>
  <si>
    <t>CA363230725CNY</t>
  </si>
  <si>
    <t>未提现</t>
  </si>
  <si>
    <t>携程开票</t>
  </si>
  <si>
    <t xml:space="preserve">3548175	</t>
  </si>
  <si>
    <t xml:space="preserve">	</t>
  </si>
  <si>
    <t>取消</t>
  </si>
  <si>
    <t xml:space="preserve">999224948014018	</t>
  </si>
  <si>
    <t>[梅州]梅州白天鹅迎宾馆(100697959)</t>
  </si>
  <si>
    <t>商务江景双床房&lt;特惠促销&gt;&lt;双人入住&gt;&lt;双早&gt;&lt;日历房套餐高价值&gt;&lt;新酒店礼盒&gt;</t>
  </si>
  <si>
    <t>刘小衍,侯嘉祺</t>
  </si>
  <si>
    <t xml:space="preserve">999225029662168	</t>
  </si>
  <si>
    <t>[香港]香港九龙酒店(The Kowloon Hotel)(9826444)</t>
  </si>
  <si>
    <t>豪华房(至少提前5天预订)(至少连住2晚及以上)&lt;双人入住&gt;&lt;内宾&gt;&lt;无早&gt;</t>
  </si>
  <si>
    <t>YANG/ZHE,YANG/CONGCONG</t>
  </si>
  <si>
    <t xml:space="preserve">3570055	</t>
  </si>
  <si>
    <t xml:space="preserve">999225063020496	</t>
  </si>
  <si>
    <t>xue/shuai</t>
  </si>
  <si>
    <t xml:space="preserve">3578495	</t>
  </si>
  <si>
    <t xml:space="preserve">9016584	</t>
  </si>
  <si>
    <t xml:space="preserve">999225069754871	</t>
  </si>
  <si>
    <t>[香港]历山酒店(Hotel Alexandra)(105646626)</t>
  </si>
  <si>
    <t>梅花客房 (城市景观)(至少提前5天预订)(至少连住2晚及以上)&lt;双人入住&gt;&lt;内宾&gt;&lt;无早&gt;</t>
  </si>
  <si>
    <t>YUAN/XUANPING</t>
  </si>
  <si>
    <t xml:space="preserve">3579424	</t>
  </si>
  <si>
    <t xml:space="preserve">999225084636244	</t>
  </si>
  <si>
    <t>[香港]香港富荟旺角酒店(iclub Mong Kok Hotel)(69311702)</t>
  </si>
  <si>
    <t>卓荟客房(至少提前3天预订)&lt;连住2-7晚&gt;&lt;双人入住&gt;&lt;内宾&gt;&lt;无早&gt;</t>
  </si>
  <si>
    <t>WENG/BOJUN,BU/YANJUN</t>
  </si>
  <si>
    <t xml:space="preserve">3582838	</t>
  </si>
  <si>
    <t>退单</t>
  </si>
  <si>
    <t xml:space="preserve">999225087726693	</t>
  </si>
  <si>
    <t>ZHAO/ZHIQIANG,ZHENG/GUOYING,ZHAO/YUCHEN,ZHENG/YUYUE</t>
  </si>
  <si>
    <t xml:space="preserve">3583802	</t>
  </si>
  <si>
    <t xml:space="preserve">999225196030615	</t>
  </si>
  <si>
    <t>[梅州]梅州昌盛豪生大酒店(45834822)</t>
  </si>
  <si>
    <t>柚见汝——非遗大床房&lt;超值特惠&gt;&lt;双人入住&gt;&lt;双早&gt;</t>
  </si>
  <si>
    <t>莫晓珠</t>
  </si>
  <si>
    <t xml:space="preserve">999225202671949	</t>
  </si>
  <si>
    <t>商务江景大床房&lt;特惠促销&gt;&lt;双人入住&gt;&lt;双早&gt;&lt;日历房套餐高价值&gt;&lt;新酒店礼盒&gt;</t>
  </si>
  <si>
    <t>潘涛</t>
  </si>
  <si>
    <t xml:space="preserve">999225211607128	</t>
  </si>
  <si>
    <t>[梅州]梅州麓湖山酒店(67856423)</t>
  </si>
  <si>
    <t>标准双床房&lt;双人入住&gt;&lt;升级特惠&gt;&lt;双早&gt;</t>
  </si>
  <si>
    <t>屈建民</t>
  </si>
  <si>
    <t xml:space="preserve">999225213310171	</t>
  </si>
  <si>
    <t>商务城景大床房&lt;特惠促销&gt;&lt;双人入住&gt;&lt;双早&gt;&lt;日历房套餐高价值&gt;&lt;新酒店礼盒&gt;</t>
  </si>
  <si>
    <t>李国真</t>
  </si>
  <si>
    <t xml:space="preserve">999225216598077	</t>
  </si>
  <si>
    <t>屈文博</t>
  </si>
  <si>
    <t xml:space="preserve">999225217036380	</t>
  </si>
  <si>
    <t>丘裕宗</t>
  </si>
  <si>
    <t xml:space="preserve">999225217356365	</t>
  </si>
  <si>
    <t>[香港]米易商务宾馆(ME EASY HOSTEL)(106320562)</t>
  </si>
  <si>
    <t>大床房&lt;特惠专享&gt;&lt;双人入住&gt;&lt;无早&gt;</t>
  </si>
  <si>
    <t>xiao/mengrui</t>
  </si>
  <si>
    <t xml:space="preserve">3611993	</t>
  </si>
  <si>
    <t xml:space="preserve">999225217549030	</t>
  </si>
  <si>
    <t>夏群艳,张东昇</t>
  </si>
  <si>
    <t>，</t>
  </si>
  <si>
    <t>999224948014018</t>
  </si>
  <si>
    <t>202307021835270001</t>
  </si>
  <si>
    <t>999225202671949</t>
  </si>
  <si>
    <t>202307082032540069</t>
  </si>
  <si>
    <t>999225211607128</t>
  </si>
  <si>
    <t>202307090829300071</t>
  </si>
  <si>
    <t>999225213310171</t>
  </si>
  <si>
    <t>202307091030240025</t>
  </si>
  <si>
    <t>999225216598077</t>
  </si>
  <si>
    <t>202307091344130071</t>
  </si>
  <si>
    <t>999225217036380</t>
  </si>
  <si>
    <t>202307091411320077</t>
  </si>
  <si>
    <t>999225217549030</t>
  </si>
  <si>
    <t>202307091438500077</t>
  </si>
  <si>
    <t>A230725094306481</t>
  </si>
  <si>
    <t>房集：i230725093306 2596.8元</t>
  </si>
  <si>
    <t>CNY / HKD 当前参考汇率: 1.088290151</t>
  </si>
  <si>
    <t>总计： 21054.88 CNY/
22913.82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</si>
  <si>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</si>
  <si>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</si>
  <si>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</si>
  <si>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</si>
  <si>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</si>
  <si>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</si>
  <si>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</si>
  <si>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</si>
  <si>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</si>
  <si>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</si>
  <si>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</si>
  <si>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</si>
  <si>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</si>
  <si>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</si>
  <si>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</si>
  <si>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</si>
  <si>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</si>
  <si>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</si>
  <si>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</si>
  <si>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2023-06-29</t>
  </si>
  <si>
    <t>3570055</t>
  </si>
  <si>
    <t>香港九龙酒店</t>
  </si>
  <si>
    <t>YANG ZHE,YANG CONGCONG</t>
  </si>
  <si>
    <t>2023-07-05</t>
  </si>
  <si>
    <t>2023-07-10</t>
  </si>
  <si>
    <t>退房日周结</t>
  </si>
  <si>
    <t>4336.00</t>
  </si>
  <si>
    <t>RMB</t>
  </si>
  <si>
    <t>0</t>
  </si>
  <si>
    <t>0.00</t>
  </si>
  <si>
    <t>携程国内直连(DD)</t>
  </si>
  <si>
    <t>01.011249</t>
  </si>
  <si>
    <t>2023-06-30 15:06:14</t>
  </si>
  <si>
    <t>否</t>
  </si>
  <si>
    <t>汇智国际旅游发展有限公司</t>
  </si>
  <si>
    <t>直采</t>
  </si>
  <si>
    <t>中国</t>
  </si>
  <si>
    <t>2023-07-01</t>
  </si>
  <si>
    <t>3578495</t>
  </si>
  <si>
    <t>xue shuai</t>
  </si>
  <si>
    <t>2023-07-08</t>
  </si>
  <si>
    <t>1788.00</t>
  </si>
  <si>
    <t>2023-07-02 16:42:59</t>
  </si>
  <si>
    <t>3579424</t>
  </si>
  <si>
    <t>历山酒店</t>
  </si>
  <si>
    <t>YUAN XUANPING</t>
  </si>
  <si>
    <t>2023-07-06</t>
  </si>
  <si>
    <t>3463.00</t>
  </si>
  <si>
    <t>2023-07-02 15:52:19</t>
  </si>
  <si>
    <t>2023-07-02</t>
  </si>
  <si>
    <t>3582838</t>
  </si>
  <si>
    <t>香港富荟旺角酒店</t>
  </si>
  <si>
    <t>WENG BOJUN,BU YANJUN</t>
  </si>
  <si>
    <t>2996.00</t>
  </si>
  <si>
    <t>2023-07-03 17:30:01</t>
  </si>
  <si>
    <t>3583802</t>
  </si>
  <si>
    <t>ZHAO ZHIQIANG,ZHENG GUOYING,ZHAO YUCHEN,ZHENG YUYUE</t>
  </si>
  <si>
    <t>2023-07-07</t>
  </si>
  <si>
    <t>5616.00</t>
  </si>
  <si>
    <t>2023-07-03 15:34:14</t>
  </si>
  <si>
    <t>2023-07-09</t>
  </si>
  <si>
    <t>3611993</t>
  </si>
  <si>
    <t>米易商务宾馆</t>
  </si>
  <si>
    <t>xiao mengrui</t>
  </si>
  <si>
    <t>259.08</t>
  </si>
  <si>
    <t>2023-07-09 14:23:21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</si>
</sst>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15</xdr:col>
      <xdr:colOff>0</xdr:colOff>
      <xdr:row>60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251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45115</v>
      </c>
      <c r="G2" s="6">
        <v>45117</v>
      </c>
      <c r="H2" s="4">
        <v>1</v>
      </c>
      <c r="I2" s="4">
        <v>2</v>
      </c>
      <c r="J2" s="4">
        <v>2</v>
      </c>
      <c r="K2" s="4" t="s">
        <v>30</v>
      </c>
      <c r="L2" s="4">
        <v>2049</v>
      </c>
      <c r="M2" s="4">
        <v>2049</v>
      </c>
      <c r="N2" s="4" t="s">
        <v>31</v>
      </c>
      <c r="O2" s="4" t="s">
        <v>32</v>
      </c>
      <c r="P2" s="4" t="s">
        <v>33</v>
      </c>
      <c r="Q2" s="4">
        <v>0</v>
      </c>
      <c r="R2" s="7">
        <v>45102.0000115741</v>
      </c>
      <c r="S2" s="6">
        <v>45132</v>
      </c>
      <c r="T2" s="4" t="s">
        <v>34</v>
      </c>
      <c r="U2" s="4">
        <v>2049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45115</v>
      </c>
      <c r="G3" s="6">
        <v>45117</v>
      </c>
      <c r="H3" s="4">
        <v>1</v>
      </c>
      <c r="I3" s="4">
        <v>2</v>
      </c>
      <c r="J3" s="4">
        <v>2</v>
      </c>
      <c r="K3" s="4" t="s">
        <v>30</v>
      </c>
      <c r="L3" s="4">
        <v>-2049</v>
      </c>
      <c r="M3" s="4">
        <v>-2049</v>
      </c>
      <c r="N3" s="4" t="s">
        <v>31</v>
      </c>
      <c r="O3" s="4" t="s">
        <v>32</v>
      </c>
      <c r="P3" s="4" t="s">
        <v>33</v>
      </c>
      <c r="Q3" s="4">
        <v>0</v>
      </c>
      <c r="R3" s="7">
        <v>45102.0000115741</v>
      </c>
      <c r="S3" s="6">
        <v>45132</v>
      </c>
      <c r="T3" s="4" t="s">
        <v>34</v>
      </c>
      <c r="U3" s="4">
        <v>-2049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45115</v>
      </c>
      <c r="G4" s="6">
        <v>45117</v>
      </c>
      <c r="H4" s="4">
        <v>2</v>
      </c>
      <c r="I4" s="4">
        <v>2</v>
      </c>
      <c r="J4" s="4">
        <v>4</v>
      </c>
      <c r="K4" s="4" t="s">
        <v>30</v>
      </c>
      <c r="L4" s="4">
        <v>1120</v>
      </c>
      <c r="M4" s="4">
        <v>1120</v>
      </c>
      <c r="N4" s="4" t="s">
        <v>41</v>
      </c>
      <c r="O4" s="4" t="s">
        <v>32</v>
      </c>
      <c r="P4" s="4" t="s">
        <v>33</v>
      </c>
      <c r="Q4" s="4">
        <v>0</v>
      </c>
      <c r="R4" s="7">
        <v>45102</v>
      </c>
      <c r="S4" s="6">
        <v>45132</v>
      </c>
      <c r="T4" s="4" t="s">
        <v>34</v>
      </c>
      <c r="U4" s="4">
        <v>1120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45112</v>
      </c>
      <c r="G5" s="6">
        <v>45117</v>
      </c>
      <c r="H5" s="4">
        <v>1</v>
      </c>
      <c r="I5" s="4">
        <v>5</v>
      </c>
      <c r="J5" s="4">
        <v>5</v>
      </c>
      <c r="K5" s="4" t="s">
        <v>30</v>
      </c>
      <c r="L5" s="4">
        <v>4336</v>
      </c>
      <c r="M5" s="4">
        <v>4336</v>
      </c>
      <c r="N5" s="4" t="s">
        <v>45</v>
      </c>
      <c r="O5" s="4" t="s">
        <v>32</v>
      </c>
      <c r="P5" s="4" t="s">
        <v>33</v>
      </c>
      <c r="Q5" s="4">
        <v>0</v>
      </c>
      <c r="R5" s="7">
        <v>45106</v>
      </c>
      <c r="S5" s="6">
        <v>45132</v>
      </c>
      <c r="T5" s="4" t="s">
        <v>34</v>
      </c>
      <c r="U5" s="4">
        <v>4336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45115</v>
      </c>
      <c r="G6" s="6">
        <v>45117</v>
      </c>
      <c r="H6" s="4">
        <v>1</v>
      </c>
      <c r="I6" s="4">
        <v>2</v>
      </c>
      <c r="J6" s="4">
        <v>2</v>
      </c>
      <c r="K6" s="4" t="s">
        <v>30</v>
      </c>
      <c r="L6" s="4">
        <v>1788</v>
      </c>
      <c r="M6" s="4">
        <v>1788</v>
      </c>
      <c r="N6" s="4" t="s">
        <v>48</v>
      </c>
      <c r="O6" s="4" t="s">
        <v>32</v>
      </c>
      <c r="P6" s="4" t="s">
        <v>33</v>
      </c>
      <c r="Q6" s="4">
        <v>0</v>
      </c>
      <c r="R6" s="7">
        <v>45108</v>
      </c>
      <c r="S6" s="6">
        <v>45132</v>
      </c>
      <c r="T6" s="4" t="s">
        <v>34</v>
      </c>
      <c r="U6" s="4">
        <v>1788</v>
      </c>
      <c r="V6" s="4">
        <v>0</v>
      </c>
      <c r="W6" s="4">
        <v>0</v>
      </c>
      <c r="X6" s="4" t="s">
        <v>49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45113</v>
      </c>
      <c r="G7" s="6">
        <v>45117</v>
      </c>
      <c r="H7" s="4">
        <v>1</v>
      </c>
      <c r="I7" s="4">
        <v>4</v>
      </c>
      <c r="J7" s="4">
        <v>4</v>
      </c>
      <c r="K7" s="4" t="s">
        <v>30</v>
      </c>
      <c r="L7" s="4">
        <v>3463</v>
      </c>
      <c r="M7" s="4">
        <v>3463</v>
      </c>
      <c r="N7" s="4" t="s">
        <v>54</v>
      </c>
      <c r="O7" s="4" t="s">
        <v>32</v>
      </c>
      <c r="P7" s="4" t="s">
        <v>33</v>
      </c>
      <c r="Q7" s="4">
        <v>0</v>
      </c>
      <c r="R7" s="7">
        <v>45108</v>
      </c>
      <c r="S7" s="6">
        <v>45132</v>
      </c>
      <c r="T7" s="4" t="s">
        <v>34</v>
      </c>
      <c r="U7" s="4">
        <v>3463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45113</v>
      </c>
      <c r="G8" s="6">
        <v>45117</v>
      </c>
      <c r="H8" s="4">
        <v>1</v>
      </c>
      <c r="I8" s="4">
        <v>4</v>
      </c>
      <c r="J8" s="4">
        <v>4</v>
      </c>
      <c r="K8" s="4" t="s">
        <v>30</v>
      </c>
      <c r="L8" s="4">
        <v>2996</v>
      </c>
      <c r="M8" s="4">
        <v>2996</v>
      </c>
      <c r="N8" s="4" t="s">
        <v>59</v>
      </c>
      <c r="O8" s="4" t="s">
        <v>32</v>
      </c>
      <c r="P8" s="4" t="s">
        <v>33</v>
      </c>
      <c r="Q8" s="4">
        <v>0</v>
      </c>
      <c r="R8" s="7">
        <v>45109</v>
      </c>
      <c r="S8" s="6">
        <v>45132</v>
      </c>
      <c r="T8" s="4" t="s">
        <v>34</v>
      </c>
      <c r="U8" s="4">
        <v>2996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38</v>
      </c>
      <c r="B9" s="4" t="s">
        <v>26</v>
      </c>
      <c r="C9" s="4" t="s">
        <v>61</v>
      </c>
      <c r="D9" s="4" t="s">
        <v>39</v>
      </c>
      <c r="E9" s="4" t="s">
        <v>40</v>
      </c>
      <c r="F9" s="6">
        <v>45115</v>
      </c>
      <c r="G9" s="6">
        <v>45117</v>
      </c>
      <c r="H9" s="4">
        <v>2</v>
      </c>
      <c r="I9" s="4">
        <v>2</v>
      </c>
      <c r="J9" s="4">
        <v>4</v>
      </c>
      <c r="K9" s="4" t="s">
        <v>30</v>
      </c>
      <c r="L9" s="4">
        <v>-560</v>
      </c>
      <c r="M9" s="4">
        <v>-560</v>
      </c>
      <c r="N9" s="4" t="s">
        <v>41</v>
      </c>
      <c r="O9" s="4" t="s">
        <v>32</v>
      </c>
      <c r="P9" s="4" t="s">
        <v>33</v>
      </c>
      <c r="Q9" s="4">
        <v>0</v>
      </c>
      <c r="R9" s="7">
        <v>45102.6514351852</v>
      </c>
      <c r="S9" s="6">
        <v>45132</v>
      </c>
      <c r="T9" s="4" t="s">
        <v>34</v>
      </c>
      <c r="U9" s="4">
        <v>-560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43</v>
      </c>
      <c r="E10" s="4" t="s">
        <v>44</v>
      </c>
      <c r="F10" s="6">
        <v>45114</v>
      </c>
      <c r="G10" s="6">
        <v>45117</v>
      </c>
      <c r="H10" s="4">
        <v>2</v>
      </c>
      <c r="I10" s="4">
        <v>3</v>
      </c>
      <c r="J10" s="4">
        <v>6</v>
      </c>
      <c r="K10" s="4" t="s">
        <v>30</v>
      </c>
      <c r="L10" s="4">
        <v>5616</v>
      </c>
      <c r="M10" s="4">
        <v>5616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45109</v>
      </c>
      <c r="S10" s="6">
        <v>45132</v>
      </c>
      <c r="T10" s="4" t="s">
        <v>34</v>
      </c>
      <c r="U10" s="4">
        <v>5616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45115</v>
      </c>
      <c r="G11" s="6">
        <v>45117</v>
      </c>
      <c r="H11" s="4">
        <v>1</v>
      </c>
      <c r="I11" s="4">
        <v>2</v>
      </c>
      <c r="J11" s="4">
        <v>2</v>
      </c>
      <c r="K11" s="4" t="s">
        <v>30</v>
      </c>
      <c r="L11" s="4">
        <v>905.8</v>
      </c>
      <c r="M11" s="4">
        <v>905.8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45115.0000115741</v>
      </c>
      <c r="S11" s="6">
        <v>45132</v>
      </c>
      <c r="T11" s="4" t="s">
        <v>34</v>
      </c>
      <c r="U11" s="4">
        <v>905.8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65</v>
      </c>
      <c r="B12" s="4" t="s">
        <v>26</v>
      </c>
      <c r="C12" s="4" t="s">
        <v>37</v>
      </c>
      <c r="D12" s="4" t="s">
        <v>66</v>
      </c>
      <c r="E12" s="4" t="s">
        <v>67</v>
      </c>
      <c r="F12" s="6">
        <v>45115</v>
      </c>
      <c r="G12" s="6">
        <v>45117</v>
      </c>
      <c r="H12" s="4">
        <v>1</v>
      </c>
      <c r="I12" s="4">
        <v>2</v>
      </c>
      <c r="J12" s="4">
        <v>2</v>
      </c>
      <c r="K12" s="4" t="s">
        <v>30</v>
      </c>
      <c r="L12" s="4">
        <v>-905.8</v>
      </c>
      <c r="M12" s="4">
        <v>-905.8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45115.0000115741</v>
      </c>
      <c r="S12" s="6">
        <v>45132</v>
      </c>
      <c r="T12" s="4" t="s">
        <v>34</v>
      </c>
      <c r="U12" s="4">
        <v>-905.8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39</v>
      </c>
      <c r="E13" s="4" t="s">
        <v>70</v>
      </c>
      <c r="F13" s="6">
        <v>45116</v>
      </c>
      <c r="G13" s="6">
        <v>45117</v>
      </c>
      <c r="H13" s="4">
        <v>1</v>
      </c>
      <c r="I13" s="4">
        <v>1</v>
      </c>
      <c r="J13" s="4">
        <v>1</v>
      </c>
      <c r="K13" s="4" t="s">
        <v>30</v>
      </c>
      <c r="L13" s="4">
        <v>305.2</v>
      </c>
      <c r="M13" s="4">
        <v>305.2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45115</v>
      </c>
      <c r="S13" s="6">
        <v>45132</v>
      </c>
      <c r="T13" s="4" t="s">
        <v>34</v>
      </c>
      <c r="U13" s="4">
        <v>305.2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72</v>
      </c>
      <c r="B14" s="4" t="s">
        <v>26</v>
      </c>
      <c r="C14" s="4" t="s">
        <v>27</v>
      </c>
      <c r="D14" s="4" t="s">
        <v>73</v>
      </c>
      <c r="E14" s="4" t="s">
        <v>74</v>
      </c>
      <c r="F14" s="6">
        <v>45116</v>
      </c>
      <c r="G14" s="6">
        <v>45117</v>
      </c>
      <c r="H14" s="4">
        <v>1</v>
      </c>
      <c r="I14" s="4">
        <v>1</v>
      </c>
      <c r="J14" s="4">
        <v>1</v>
      </c>
      <c r="K14" s="4" t="s">
        <v>30</v>
      </c>
      <c r="L14" s="4">
        <v>270</v>
      </c>
      <c r="M14" s="4">
        <v>270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45116.0000115741</v>
      </c>
      <c r="S14" s="6">
        <v>45132</v>
      </c>
      <c r="T14" s="4" t="s">
        <v>34</v>
      </c>
      <c r="U14" s="4">
        <v>270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39</v>
      </c>
      <c r="E15" s="4" t="s">
        <v>77</v>
      </c>
      <c r="F15" s="6">
        <v>45116</v>
      </c>
      <c r="G15" s="6">
        <v>45117</v>
      </c>
      <c r="H15" s="4">
        <v>1</v>
      </c>
      <c r="I15" s="4">
        <v>1</v>
      </c>
      <c r="J15" s="4">
        <v>1</v>
      </c>
      <c r="K15" s="4" t="s">
        <v>30</v>
      </c>
      <c r="L15" s="4">
        <v>294</v>
      </c>
      <c r="M15" s="4">
        <v>294</v>
      </c>
      <c r="N15" s="4" t="s">
        <v>78</v>
      </c>
      <c r="O15" s="4" t="s">
        <v>32</v>
      </c>
      <c r="P15" s="4" t="s">
        <v>33</v>
      </c>
      <c r="Q15" s="4">
        <v>0</v>
      </c>
      <c r="R15" s="7">
        <v>45116.0000115741</v>
      </c>
      <c r="S15" s="6">
        <v>45132</v>
      </c>
      <c r="T15" s="4" t="s">
        <v>34</v>
      </c>
      <c r="U15" s="4">
        <v>294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45116</v>
      </c>
      <c r="G16" s="6">
        <v>45117</v>
      </c>
      <c r="H16" s="4">
        <v>1</v>
      </c>
      <c r="I16" s="4">
        <v>1</v>
      </c>
      <c r="J16" s="4">
        <v>1</v>
      </c>
      <c r="K16" s="4" t="s">
        <v>30</v>
      </c>
      <c r="L16" s="4">
        <v>252</v>
      </c>
      <c r="M16" s="4">
        <v>252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45116</v>
      </c>
      <c r="S16" s="6">
        <v>45132</v>
      </c>
      <c r="T16" s="4" t="s">
        <v>34</v>
      </c>
      <c r="U16" s="4">
        <v>252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81</v>
      </c>
      <c r="B17" s="4" t="s">
        <v>26</v>
      </c>
      <c r="C17" s="4" t="s">
        <v>27</v>
      </c>
      <c r="D17" s="4" t="s">
        <v>39</v>
      </c>
      <c r="E17" s="4" t="s">
        <v>70</v>
      </c>
      <c r="F17" s="6">
        <v>45116</v>
      </c>
      <c r="G17" s="6">
        <v>45117</v>
      </c>
      <c r="H17" s="4">
        <v>1</v>
      </c>
      <c r="I17" s="4">
        <v>1</v>
      </c>
      <c r="J17" s="4">
        <v>1</v>
      </c>
      <c r="K17" s="4" t="s">
        <v>30</v>
      </c>
      <c r="L17" s="4">
        <v>305.2</v>
      </c>
      <c r="M17" s="4">
        <v>305.2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45116</v>
      </c>
      <c r="S17" s="6">
        <v>45132</v>
      </c>
      <c r="T17" s="4" t="s">
        <v>34</v>
      </c>
      <c r="U17" s="4">
        <v>305.2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83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45116</v>
      </c>
      <c r="G18" s="6">
        <v>45117</v>
      </c>
      <c r="H18" s="4">
        <v>1</v>
      </c>
      <c r="I18" s="4">
        <v>1</v>
      </c>
      <c r="J18" s="4">
        <v>1</v>
      </c>
      <c r="K18" s="4" t="s">
        <v>30</v>
      </c>
      <c r="L18" s="4">
        <v>259.08</v>
      </c>
      <c r="M18" s="4">
        <v>259.08</v>
      </c>
      <c r="N18" s="4" t="s">
        <v>86</v>
      </c>
      <c r="O18" s="4" t="s">
        <v>32</v>
      </c>
      <c r="P18" s="4" t="s">
        <v>33</v>
      </c>
      <c r="Q18" s="4">
        <v>0</v>
      </c>
      <c r="R18" s="7">
        <v>45116.0000115741</v>
      </c>
      <c r="S18" s="6">
        <v>45132</v>
      </c>
      <c r="T18" s="4" t="s">
        <v>34</v>
      </c>
      <c r="U18" s="4">
        <v>259.08</v>
      </c>
      <c r="V18" s="4">
        <v>0</v>
      </c>
      <c r="W18" s="4">
        <v>0</v>
      </c>
      <c r="X18" s="4" t="s">
        <v>87</v>
      </c>
      <c r="Y18" s="4" t="s">
        <v>36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39</v>
      </c>
      <c r="E19" s="4" t="s">
        <v>40</v>
      </c>
      <c r="F19" s="6">
        <v>45116</v>
      </c>
      <c r="G19" s="6">
        <v>45117</v>
      </c>
      <c r="H19" s="4">
        <v>2</v>
      </c>
      <c r="I19" s="4">
        <v>1</v>
      </c>
      <c r="J19" s="4">
        <v>2</v>
      </c>
      <c r="K19" s="4" t="s">
        <v>30</v>
      </c>
      <c r="L19" s="4">
        <v>610.4</v>
      </c>
      <c r="M19" s="4">
        <v>610.4</v>
      </c>
      <c r="N19" s="4" t="s">
        <v>89</v>
      </c>
      <c r="O19" s="4" t="s">
        <v>32</v>
      </c>
      <c r="P19" s="4" t="s">
        <v>33</v>
      </c>
      <c r="Q19" s="4">
        <v>0</v>
      </c>
      <c r="R19" s="7">
        <v>45116</v>
      </c>
      <c r="S19" s="6">
        <v>45132</v>
      </c>
      <c r="T19" s="4" t="s">
        <v>34</v>
      </c>
      <c r="U19" s="4">
        <v>610.4</v>
      </c>
      <c r="V19" s="4">
        <v>0</v>
      </c>
      <c r="W19" s="4">
        <v>0</v>
      </c>
      <c r="X19" s="4" t="s">
        <v>36</v>
      </c>
      <c r="Y1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"/>
  <sheetViews>
    <sheetView tabSelected="1" workbookViewId="0">
      <selection activeCell="A24" sqref="A24:D2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hidden="1" spans="1:9">
      <c r="A2" s="5">
        <v>999224943808826</v>
      </c>
      <c r="B2" s="6">
        <v>45115</v>
      </c>
      <c r="C2" s="6">
        <v>45117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10">
      <c r="A3" s="8" t="s">
        <v>91</v>
      </c>
      <c r="B3" s="6">
        <v>45115</v>
      </c>
      <c r="C3" s="6">
        <v>45117</v>
      </c>
      <c r="D3" s="4">
        <v>560</v>
      </c>
      <c r="E3" s="4">
        <v>560</v>
      </c>
      <c r="F3" s="9" t="s">
        <v>92</v>
      </c>
      <c r="G3" s="4">
        <f t="shared" ref="G3:G16" si="0">D3-E3</f>
        <v>0</v>
      </c>
      <c r="H3" s="4" t="str">
        <f t="shared" ref="H3:H16" si="1">$H$1&amp;F3</f>
        <v>，202307021835270001</v>
      </c>
      <c r="I3" s="4" t="e">
        <f>VLOOKUP(A3,HOP!A:U,21,0)</f>
        <v>#N/A</v>
      </c>
      <c r="J3" s="4">
        <v>7.2</v>
      </c>
    </row>
    <row r="4" s="4" customFormat="1" spans="1:9">
      <c r="A4" s="5">
        <v>999225029662168</v>
      </c>
      <c r="B4" s="6">
        <v>45112</v>
      </c>
      <c r="C4" s="6">
        <v>45117</v>
      </c>
      <c r="D4" s="4">
        <v>4336</v>
      </c>
      <c r="E4" s="4" t="str">
        <f>VLOOKUP(A4,HOP!A:L,12,0)</f>
        <v>4336.00</v>
      </c>
      <c r="F4" s="4" t="str">
        <f>VLOOKUP(A4,HOP!A:C,3,0)</f>
        <v>3570055</v>
      </c>
      <c r="G4" s="4">
        <f t="shared" si="0"/>
        <v>0</v>
      </c>
      <c r="H4" s="4" t="str">
        <f t="shared" si="1"/>
        <v>，3570055</v>
      </c>
      <c r="I4" s="4" t="str">
        <f>VLOOKUP(A4,HOP!A:U,21,0)</f>
        <v>直采</v>
      </c>
    </row>
    <row r="5" s="4" customFormat="1" spans="1:9">
      <c r="A5" s="5">
        <v>999225063020496</v>
      </c>
      <c r="B5" s="6">
        <v>45115</v>
      </c>
      <c r="C5" s="6">
        <v>45117</v>
      </c>
      <c r="D5" s="4">
        <v>1788</v>
      </c>
      <c r="E5" s="4" t="str">
        <f>VLOOKUP(A5,HOP!A:L,12,0)</f>
        <v>1788.00</v>
      </c>
      <c r="F5" s="4" t="str">
        <f>VLOOKUP(A5,HOP!A:C,3,0)</f>
        <v>3578495</v>
      </c>
      <c r="G5" s="4">
        <f t="shared" si="0"/>
        <v>0</v>
      </c>
      <c r="H5" s="4" t="str">
        <f t="shared" si="1"/>
        <v>，3578495</v>
      </c>
      <c r="I5" s="4" t="str">
        <f>VLOOKUP(A5,HOP!A:U,21,0)</f>
        <v>直采</v>
      </c>
    </row>
    <row r="6" s="4" customFormat="1" spans="1:9">
      <c r="A6" s="5">
        <v>999225069754871</v>
      </c>
      <c r="B6" s="6">
        <v>45113</v>
      </c>
      <c r="C6" s="6">
        <v>45117</v>
      </c>
      <c r="D6" s="4">
        <v>3463</v>
      </c>
      <c r="E6" s="4" t="str">
        <f>VLOOKUP(A6,HOP!A:L,12,0)</f>
        <v>3463.00</v>
      </c>
      <c r="F6" s="4" t="str">
        <f>VLOOKUP(A6,HOP!A:C,3,0)</f>
        <v>3579424</v>
      </c>
      <c r="G6" s="4">
        <f t="shared" si="0"/>
        <v>0</v>
      </c>
      <c r="H6" s="4" t="str">
        <f t="shared" si="1"/>
        <v>，3579424</v>
      </c>
      <c r="I6" s="4" t="str">
        <f>VLOOKUP(A6,HOP!A:U,21,0)</f>
        <v>直采</v>
      </c>
    </row>
    <row r="7" s="4" customFormat="1" spans="1:9">
      <c r="A7" s="5">
        <v>999225084636244</v>
      </c>
      <c r="B7" s="6">
        <v>45113</v>
      </c>
      <c r="C7" s="6">
        <v>45117</v>
      </c>
      <c r="D7" s="4">
        <v>2996</v>
      </c>
      <c r="E7" s="4" t="str">
        <f>VLOOKUP(A7,HOP!A:L,12,0)</f>
        <v>2996.00</v>
      </c>
      <c r="F7" s="4" t="str">
        <f>VLOOKUP(A7,HOP!A:C,3,0)</f>
        <v>3582838</v>
      </c>
      <c r="G7" s="4">
        <f t="shared" si="0"/>
        <v>0</v>
      </c>
      <c r="H7" s="4" t="str">
        <f t="shared" si="1"/>
        <v>，3582838</v>
      </c>
      <c r="I7" s="4" t="str">
        <f>VLOOKUP(A7,HOP!A:U,21,0)</f>
        <v>直采</v>
      </c>
    </row>
    <row r="8" s="4" customFormat="1" spans="1:9">
      <c r="A8" s="5">
        <v>999225087726693</v>
      </c>
      <c r="B8" s="6">
        <v>45114</v>
      </c>
      <c r="C8" s="6">
        <v>45117</v>
      </c>
      <c r="D8" s="4">
        <v>5616</v>
      </c>
      <c r="E8" s="4" t="str">
        <f>VLOOKUP(A8,HOP!A:L,12,0)</f>
        <v>5616.00</v>
      </c>
      <c r="F8" s="4" t="str">
        <f>VLOOKUP(A8,HOP!A:C,3,0)</f>
        <v>3583802</v>
      </c>
      <c r="G8" s="4">
        <f t="shared" si="0"/>
        <v>0</v>
      </c>
      <c r="H8" s="4" t="str">
        <f t="shared" si="1"/>
        <v>，3583802</v>
      </c>
      <c r="I8" s="4" t="str">
        <f>VLOOKUP(A8,HOP!A:U,21,0)</f>
        <v>直采</v>
      </c>
    </row>
    <row r="9" s="4" customFormat="1" hidden="1" spans="1:9">
      <c r="A9" s="5">
        <v>999225196030615</v>
      </c>
      <c r="B9" s="6">
        <v>45115</v>
      </c>
      <c r="C9" s="6">
        <v>45117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10">
      <c r="A10" s="8" t="s">
        <v>93</v>
      </c>
      <c r="B10" s="6">
        <v>45116</v>
      </c>
      <c r="C10" s="6">
        <v>45117</v>
      </c>
      <c r="D10" s="4">
        <v>305.2</v>
      </c>
      <c r="E10" s="4">
        <v>305.2</v>
      </c>
      <c r="F10" s="9" t="s">
        <v>94</v>
      </c>
      <c r="G10" s="4">
        <f t="shared" si="0"/>
        <v>0</v>
      </c>
      <c r="H10" s="4" t="str">
        <f t="shared" si="1"/>
        <v>，202307082032540069</v>
      </c>
      <c r="I10" s="4" t="e">
        <f>VLOOKUP(A10,HOP!A:U,21,0)</f>
        <v>#N/A</v>
      </c>
      <c r="J10" s="4">
        <v>7.8</v>
      </c>
    </row>
    <row r="11" s="4" customFormat="1" hidden="1" spans="1:10">
      <c r="A11" s="8" t="s">
        <v>95</v>
      </c>
      <c r="B11" s="6">
        <v>45116</v>
      </c>
      <c r="C11" s="6">
        <v>45117</v>
      </c>
      <c r="D11" s="4">
        <v>270</v>
      </c>
      <c r="E11" s="4">
        <v>270</v>
      </c>
      <c r="F11" s="9" t="s">
        <v>96</v>
      </c>
      <c r="G11" s="4">
        <f t="shared" si="0"/>
        <v>0</v>
      </c>
      <c r="H11" s="4" t="str">
        <f t="shared" si="1"/>
        <v>，202307090829300071</v>
      </c>
      <c r="I11" s="4" t="e">
        <f>VLOOKUP(A11,HOP!A:U,21,0)</f>
        <v>#N/A</v>
      </c>
      <c r="J11" s="4">
        <v>7.9</v>
      </c>
    </row>
    <row r="12" s="4" customFormat="1" hidden="1" spans="1:10">
      <c r="A12" s="8" t="s">
        <v>97</v>
      </c>
      <c r="B12" s="6">
        <v>45116</v>
      </c>
      <c r="C12" s="6">
        <v>45117</v>
      </c>
      <c r="D12" s="4">
        <v>294</v>
      </c>
      <c r="E12" s="4">
        <v>294</v>
      </c>
      <c r="F12" s="9" t="s">
        <v>98</v>
      </c>
      <c r="G12" s="4">
        <f t="shared" si="0"/>
        <v>0</v>
      </c>
      <c r="H12" s="4" t="str">
        <f t="shared" si="1"/>
        <v>，202307091030240025</v>
      </c>
      <c r="I12" s="4" t="e">
        <f>VLOOKUP(A12,HOP!A:U,21,0)</f>
        <v>#N/A</v>
      </c>
      <c r="J12" s="4">
        <v>7.9</v>
      </c>
    </row>
    <row r="13" s="4" customFormat="1" hidden="1" spans="1:10">
      <c r="A13" s="8" t="s">
        <v>99</v>
      </c>
      <c r="B13" s="6">
        <v>45116</v>
      </c>
      <c r="C13" s="6">
        <v>45117</v>
      </c>
      <c r="D13" s="4">
        <v>252</v>
      </c>
      <c r="E13" s="4">
        <v>252</v>
      </c>
      <c r="F13" s="9" t="s">
        <v>100</v>
      </c>
      <c r="G13" s="4">
        <f t="shared" si="0"/>
        <v>0</v>
      </c>
      <c r="H13" s="4" t="str">
        <f t="shared" si="1"/>
        <v>，202307091344130071</v>
      </c>
      <c r="I13" s="4" t="e">
        <f>VLOOKUP(A13,HOP!A:U,21,0)</f>
        <v>#N/A</v>
      </c>
      <c r="J13" s="4">
        <v>7.9</v>
      </c>
    </row>
    <row r="14" s="4" customFormat="1" hidden="1" spans="1:10">
      <c r="A14" s="8" t="s">
        <v>101</v>
      </c>
      <c r="B14" s="6">
        <v>45116</v>
      </c>
      <c r="C14" s="6">
        <v>45117</v>
      </c>
      <c r="D14" s="4">
        <v>305.2</v>
      </c>
      <c r="E14" s="4">
        <v>305.2</v>
      </c>
      <c r="F14" s="9" t="s">
        <v>102</v>
      </c>
      <c r="G14" s="4">
        <f t="shared" si="0"/>
        <v>0</v>
      </c>
      <c r="H14" s="4" t="str">
        <f t="shared" si="1"/>
        <v>，202307091411320077</v>
      </c>
      <c r="I14" s="4" t="e">
        <f>VLOOKUP(A14,HOP!A:U,21,0)</f>
        <v>#N/A</v>
      </c>
      <c r="J14" s="4">
        <v>7.9</v>
      </c>
    </row>
    <row r="15" s="4" customFormat="1" spans="1:9">
      <c r="A15" s="5">
        <v>999225217356365</v>
      </c>
      <c r="B15" s="6">
        <v>45116</v>
      </c>
      <c r="C15" s="6">
        <v>45117</v>
      </c>
      <c r="D15" s="4">
        <v>259.08</v>
      </c>
      <c r="E15" s="4" t="str">
        <f>VLOOKUP(A15,HOP!A:L,12,0)</f>
        <v>259.08</v>
      </c>
      <c r="F15" s="4" t="str">
        <f>VLOOKUP(A15,HOP!A:C,3,0)</f>
        <v>3611993</v>
      </c>
      <c r="G15" s="4">
        <f t="shared" si="0"/>
        <v>0</v>
      </c>
      <c r="H15" s="4" t="str">
        <f t="shared" si="1"/>
        <v>，3611993</v>
      </c>
      <c r="I15" s="4" t="str">
        <f>VLOOKUP(A15,HOP!A:U,21,0)</f>
        <v>直采</v>
      </c>
    </row>
    <row r="16" s="4" customFormat="1" hidden="1" spans="1:10">
      <c r="A16" s="8" t="s">
        <v>103</v>
      </c>
      <c r="B16" s="6">
        <v>45116</v>
      </c>
      <c r="C16" s="6">
        <v>45117</v>
      </c>
      <c r="D16" s="4">
        <v>610.4</v>
      </c>
      <c r="E16" s="4">
        <v>610.4</v>
      </c>
      <c r="F16" s="9" t="s">
        <v>104</v>
      </c>
      <c r="G16" s="4">
        <f t="shared" si="0"/>
        <v>0</v>
      </c>
      <c r="H16" s="4" t="str">
        <f t="shared" si="1"/>
        <v>，202307091438500077</v>
      </c>
      <c r="I16" s="4" t="e">
        <f>VLOOKUP(A16,HOP!A:U,21,0)</f>
        <v>#N/A</v>
      </c>
      <c r="J16" s="4">
        <v>7.9</v>
      </c>
    </row>
    <row r="18" spans="4:4">
      <c r="D18" s="4">
        <f>SUM(D2:D17)</f>
        <v>21054.88</v>
      </c>
    </row>
    <row r="24" spans="1:4">
      <c r="A24" s="4" t="s">
        <v>105</v>
      </c>
      <c r="C24" s="4">
        <v>18458.08</v>
      </c>
      <c r="D24" s="4">
        <v>20087.75</v>
      </c>
    </row>
    <row r="25" spans="1:4">
      <c r="A25" s="4" t="s">
        <v>106</v>
      </c>
      <c r="C25" s="4">
        <v>2596.8</v>
      </c>
      <c r="D25" s="4">
        <v>2826.07</v>
      </c>
    </row>
    <row r="26" spans="1:4">
      <c r="A26" s="4" t="s">
        <v>107</v>
      </c>
      <c r="C26" s="4">
        <f>SUBTOTAL(9,C24:C25)</f>
        <v>21054.88</v>
      </c>
      <c r="D26" s="4">
        <f>SUBTOTAL(9,D24:D25)</f>
        <v>22913.82</v>
      </c>
    </row>
    <row r="27" spans="1:1">
      <c r="A27" s="4" t="s">
        <v>108</v>
      </c>
    </row>
  </sheetData>
  <autoFilter ref="A1:XFD18">
    <filterColumn colId="3">
      <filters blank="1">
        <filter val="270"/>
        <filter val="560"/>
        <filter val="252"/>
        <filter val="305.2"/>
        <filter val="3463"/>
        <filter val="294"/>
        <filter val="610.4"/>
        <filter val="2996"/>
        <filter val="4336"/>
        <filter val="5616"/>
        <filter val="1788"/>
        <filter val="259.08"/>
        <filter val="21054.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13</v>
      </c>
      <c r="F1" s="2" t="s">
        <v>5</v>
      </c>
      <c r="G1" s="2" t="s">
        <v>6</v>
      </c>
      <c r="H1" s="2" t="s">
        <v>113</v>
      </c>
      <c r="I1" s="2" t="s">
        <v>114</v>
      </c>
      <c r="J1" s="2" t="s">
        <v>115</v>
      </c>
      <c r="K1" s="2" t="s">
        <v>116</v>
      </c>
      <c r="L1" s="2" t="s">
        <v>117</v>
      </c>
      <c r="M1" s="2" t="s">
        <v>118</v>
      </c>
      <c r="N1" s="2" t="s">
        <v>119</v>
      </c>
      <c r="O1" s="2" t="s">
        <v>120</v>
      </c>
      <c r="P1" s="2" t="s">
        <v>121</v>
      </c>
      <c r="Q1" s="2" t="s">
        <v>122</v>
      </c>
      <c r="R1" s="2" t="s">
        <v>123</v>
      </c>
      <c r="S1" s="2" t="s">
        <v>124</v>
      </c>
      <c r="T1" s="2" t="s">
        <v>125</v>
      </c>
      <c r="U1" s="2" t="s">
        <v>126</v>
      </c>
      <c r="V1" s="2" t="s">
        <v>127</v>
      </c>
    </row>
    <row r="2" s="1" customFormat="1" spans="1:22">
      <c r="A2" s="3">
        <v>999225029662168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132</v>
      </c>
      <c r="G2" s="1" t="s">
        <v>133</v>
      </c>
      <c r="H2" s="1" t="s">
        <v>134</v>
      </c>
      <c r="I2" s="1" t="s">
        <v>135</v>
      </c>
      <c r="J2" s="1" t="s">
        <v>136</v>
      </c>
      <c r="K2" s="1" t="s">
        <v>135</v>
      </c>
      <c r="L2" s="1" t="s">
        <v>135</v>
      </c>
      <c r="M2" s="1" t="s">
        <v>137</v>
      </c>
      <c r="N2" s="1" t="s">
        <v>137</v>
      </c>
      <c r="O2" s="1" t="s">
        <v>138</v>
      </c>
      <c r="P2" s="1" t="s">
        <v>139</v>
      </c>
      <c r="Q2" s="1" t="s">
        <v>140</v>
      </c>
      <c r="R2" s="1" t="s">
        <v>141</v>
      </c>
      <c r="S2" s="1" t="s">
        <v>142</v>
      </c>
      <c r="T2" s="1" t="s">
        <v>143</v>
      </c>
      <c r="U2" s="1" t="s">
        <v>144</v>
      </c>
      <c r="V2" s="1" t="s">
        <v>145</v>
      </c>
    </row>
    <row r="3" s="1" customFormat="1" spans="1:22">
      <c r="A3" s="3">
        <v>999225063020496</v>
      </c>
      <c r="B3" s="1" t="s">
        <v>146</v>
      </c>
      <c r="C3" s="1" t="s">
        <v>147</v>
      </c>
      <c r="D3" s="1" t="s">
        <v>130</v>
      </c>
      <c r="E3" s="1" t="s">
        <v>148</v>
      </c>
      <c r="F3" s="1" t="s">
        <v>149</v>
      </c>
      <c r="G3" s="1" t="s">
        <v>133</v>
      </c>
      <c r="H3" s="1" t="s">
        <v>134</v>
      </c>
      <c r="I3" s="1" t="s">
        <v>150</v>
      </c>
      <c r="J3" s="1" t="s">
        <v>136</v>
      </c>
      <c r="K3" s="1" t="s">
        <v>150</v>
      </c>
      <c r="L3" s="1" t="s">
        <v>150</v>
      </c>
      <c r="M3" s="1" t="s">
        <v>137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151</v>
      </c>
      <c r="S3" s="1" t="s">
        <v>142</v>
      </c>
      <c r="T3" s="1" t="s">
        <v>143</v>
      </c>
      <c r="U3" s="1" t="s">
        <v>144</v>
      </c>
      <c r="V3" s="1" t="s">
        <v>145</v>
      </c>
    </row>
    <row r="4" s="1" customFormat="1" spans="1:22">
      <c r="A4" s="3">
        <v>999225069754871</v>
      </c>
      <c r="B4" s="1" t="s">
        <v>146</v>
      </c>
      <c r="C4" s="1" t="s">
        <v>152</v>
      </c>
      <c r="D4" s="1" t="s">
        <v>153</v>
      </c>
      <c r="E4" s="1" t="s">
        <v>154</v>
      </c>
      <c r="F4" s="1" t="s">
        <v>155</v>
      </c>
      <c r="G4" s="1" t="s">
        <v>133</v>
      </c>
      <c r="H4" s="1" t="s">
        <v>134</v>
      </c>
      <c r="I4" s="1" t="s">
        <v>156</v>
      </c>
      <c r="J4" s="1" t="s">
        <v>136</v>
      </c>
      <c r="K4" s="1" t="s">
        <v>156</v>
      </c>
      <c r="L4" s="1" t="s">
        <v>156</v>
      </c>
      <c r="M4" s="1" t="s">
        <v>137</v>
      </c>
      <c r="N4" s="1" t="s">
        <v>137</v>
      </c>
      <c r="O4" s="1" t="s">
        <v>138</v>
      </c>
      <c r="P4" s="1" t="s">
        <v>139</v>
      </c>
      <c r="Q4" s="1" t="s">
        <v>140</v>
      </c>
      <c r="R4" s="1" t="s">
        <v>157</v>
      </c>
      <c r="S4" s="1" t="s">
        <v>142</v>
      </c>
      <c r="T4" s="1" t="s">
        <v>143</v>
      </c>
      <c r="U4" s="1" t="s">
        <v>144</v>
      </c>
      <c r="V4" s="1" t="s">
        <v>145</v>
      </c>
    </row>
    <row r="5" s="1" customFormat="1" spans="1:22">
      <c r="A5" s="3">
        <v>999225084636244</v>
      </c>
      <c r="B5" s="1" t="s">
        <v>158</v>
      </c>
      <c r="C5" s="1" t="s">
        <v>159</v>
      </c>
      <c r="D5" s="1" t="s">
        <v>160</v>
      </c>
      <c r="E5" s="1" t="s">
        <v>161</v>
      </c>
      <c r="F5" s="1" t="s">
        <v>155</v>
      </c>
      <c r="G5" s="1" t="s">
        <v>133</v>
      </c>
      <c r="H5" s="1" t="s">
        <v>134</v>
      </c>
      <c r="I5" s="1" t="s">
        <v>162</v>
      </c>
      <c r="J5" s="1" t="s">
        <v>136</v>
      </c>
      <c r="K5" s="1" t="s">
        <v>162</v>
      </c>
      <c r="L5" s="1" t="s">
        <v>162</v>
      </c>
      <c r="M5" s="1" t="s">
        <v>137</v>
      </c>
      <c r="N5" s="1" t="s">
        <v>137</v>
      </c>
      <c r="O5" s="1" t="s">
        <v>138</v>
      </c>
      <c r="P5" s="1" t="s">
        <v>139</v>
      </c>
      <c r="Q5" s="1" t="s">
        <v>140</v>
      </c>
      <c r="R5" s="1" t="s">
        <v>163</v>
      </c>
      <c r="S5" s="1" t="s">
        <v>142</v>
      </c>
      <c r="T5" s="1" t="s">
        <v>143</v>
      </c>
      <c r="U5" s="1" t="s">
        <v>144</v>
      </c>
      <c r="V5" s="1" t="s">
        <v>145</v>
      </c>
    </row>
    <row r="6" s="1" customFormat="1" spans="1:22">
      <c r="A6" s="3">
        <v>999225087726693</v>
      </c>
      <c r="B6" s="1" t="s">
        <v>158</v>
      </c>
      <c r="C6" s="1" t="s">
        <v>164</v>
      </c>
      <c r="D6" s="1" t="s">
        <v>130</v>
      </c>
      <c r="E6" s="1" t="s">
        <v>165</v>
      </c>
      <c r="F6" s="1" t="s">
        <v>166</v>
      </c>
      <c r="G6" s="1" t="s">
        <v>133</v>
      </c>
      <c r="H6" s="1" t="s">
        <v>134</v>
      </c>
      <c r="I6" s="1" t="s">
        <v>167</v>
      </c>
      <c r="J6" s="1" t="s">
        <v>136</v>
      </c>
      <c r="K6" s="1" t="s">
        <v>167</v>
      </c>
      <c r="L6" s="1" t="s">
        <v>167</v>
      </c>
      <c r="M6" s="1" t="s">
        <v>137</v>
      </c>
      <c r="N6" s="1" t="s">
        <v>137</v>
      </c>
      <c r="O6" s="1" t="s">
        <v>138</v>
      </c>
      <c r="P6" s="1" t="s">
        <v>139</v>
      </c>
      <c r="Q6" s="1" t="s">
        <v>140</v>
      </c>
      <c r="R6" s="1" t="s">
        <v>168</v>
      </c>
      <c r="S6" s="1" t="s">
        <v>142</v>
      </c>
      <c r="T6" s="1" t="s">
        <v>143</v>
      </c>
      <c r="U6" s="1" t="s">
        <v>144</v>
      </c>
      <c r="V6" s="1" t="s">
        <v>145</v>
      </c>
    </row>
    <row r="7" s="1" customFormat="1" spans="1:22">
      <c r="A7" s="3">
        <v>999225217356365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169</v>
      </c>
      <c r="G7" s="1" t="s">
        <v>133</v>
      </c>
      <c r="H7" s="1" t="s">
        <v>134</v>
      </c>
      <c r="I7" s="1" t="s">
        <v>173</v>
      </c>
      <c r="J7" s="1" t="s">
        <v>136</v>
      </c>
      <c r="K7" s="1" t="s">
        <v>173</v>
      </c>
      <c r="L7" s="1" t="s">
        <v>173</v>
      </c>
      <c r="M7" s="1" t="s">
        <v>137</v>
      </c>
      <c r="N7" s="1" t="s">
        <v>137</v>
      </c>
      <c r="O7" s="1" t="s">
        <v>138</v>
      </c>
      <c r="P7" s="1" t="s">
        <v>139</v>
      </c>
      <c r="Q7" s="1" t="s">
        <v>140</v>
      </c>
      <c r="R7" s="1" t="s">
        <v>174</v>
      </c>
      <c r="S7" s="1" t="s">
        <v>142</v>
      </c>
      <c r="T7" s="1" t="s">
        <v>143</v>
      </c>
      <c r="U7" s="1" t="s">
        <v>144</v>
      </c>
      <c r="V7" s="1" t="s">
        <v>145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2023-07-25T01:46:07Z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