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对账!$1:$9</definedName>
  </definedNames>
  <calcPr calcId="144525"/>
</workbook>
</file>

<file path=xl/sharedStrings.xml><?xml version="1.0" encoding="utf-8"?>
<sst xmlns="http://schemas.openxmlformats.org/spreadsheetml/2006/main" count="178" uniqueCount="103">
  <si>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</si>
  <si>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</si>
  <si>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</si>
  <si>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</si>
  <si>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</si>
  <si>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</si>
  <si>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</si>
  <si>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</si>
  <si>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</si>
  <si>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</si>
  <si>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</si>
  <si>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</si>
  <si>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</si>
  <si>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</si>
  <si>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</si>
  <si>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</si>
  <si>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</si>
  <si>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</si>
  <si>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</si>
  <si>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</si>
  <si>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</si>
  <si>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</si>
  <si>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</si>
  <si>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</si>
  <si>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</si>
  <si>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999224872474654	</t>
  </si>
  <si>
    <t>Ctrip</t>
  </si>
  <si>
    <t>正常</t>
  </si>
  <si>
    <t>[青岛]汉庭酒店（青岛宁夏路店）(93869358)</t>
  </si>
  <si>
    <t>标准双人房&lt;至多8间&gt;&lt;2人入住&gt;</t>
  </si>
  <si>
    <t>CNY</t>
  </si>
  <si>
    <t>吉芷漪</t>
  </si>
  <si>
    <t>CA13744230725CNY</t>
  </si>
  <si>
    <t>未提现</t>
  </si>
  <si>
    <t>携程开票</t>
  </si>
  <si>
    <t xml:space="preserve">3530224	</t>
  </si>
  <si>
    <t xml:space="preserve">	</t>
  </si>
  <si>
    <t>取消</t>
  </si>
  <si>
    <t xml:space="preserve">999225091970824	</t>
  </si>
  <si>
    <t>[成都]德馨客栈(成都骡马市地铁站店)(76295682)</t>
  </si>
  <si>
    <t>豪华标间&lt;2人入住&gt;</t>
  </si>
  <si>
    <t>熊孝玲</t>
  </si>
  <si>
    <t xml:space="preserve">3584926	</t>
  </si>
  <si>
    <t xml:space="preserve">12345	</t>
  </si>
  <si>
    <t xml:space="preserve">999225146429340	</t>
  </si>
  <si>
    <t>[深圳]深圳丽都酒店(76255227)</t>
  </si>
  <si>
    <t>标准双床房&lt;2人入住&gt;</t>
  </si>
  <si>
    <t>墨墨</t>
  </si>
  <si>
    <t xml:space="preserve">3597839	</t>
  </si>
  <si>
    <t xml:space="preserve">999225193276770	</t>
  </si>
  <si>
    <t>经济标间&lt;2人入住&gt;</t>
  </si>
  <si>
    <t>余蕊</t>
  </si>
  <si>
    <t xml:space="preserve">3607341	</t>
  </si>
  <si>
    <t xml:space="preserve">Acknowledged	</t>
  </si>
  <si>
    <t>，</t>
  </si>
  <si>
    <t xml:space="preserve"> 580 CNY</t>
  </si>
  <si>
    <t>A230725092250481</t>
  </si>
  <si>
    <t>总计：580元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</si>
  <si>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</si>
  <si>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</si>
  <si>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</si>
  <si>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</si>
  <si>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</si>
  <si>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</si>
  <si>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</si>
  <si>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</si>
  <si>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</si>
  <si>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</si>
  <si>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</si>
  <si>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</si>
  <si>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</si>
  <si>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</si>
  <si>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</si>
  <si>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</si>
  <si>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</si>
  <si>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</si>
  <si>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</si>
  <si>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2023-07-08</t>
  </si>
  <si>
    <t>3607341</t>
  </si>
  <si>
    <t>德馨客栈(成都骡马市地铁站店)</t>
  </si>
  <si>
    <t>2023-07-09</t>
  </si>
  <si>
    <t>2023-07-10</t>
  </si>
  <si>
    <t>退房日月结</t>
  </si>
  <si>
    <t>116.00</t>
  </si>
  <si>
    <t>RMB</t>
  </si>
  <si>
    <t>0</t>
  </si>
  <si>
    <t>0.00</t>
  </si>
  <si>
    <t>携程汇登国内直连</t>
  </si>
  <si>
    <t>01.011264</t>
  </si>
  <si>
    <t>2023-07-08 11:27:32</t>
  </si>
  <si>
    <t>否</t>
  </si>
  <si>
    <t>广州汇登信息科技有限公司</t>
  </si>
  <si>
    <t>直连</t>
  </si>
  <si>
    <t>中国</t>
  </si>
  <si>
    <t>2023-07-06</t>
  </si>
  <si>
    <t>3597839</t>
  </si>
  <si>
    <t>深圳丽都酒店</t>
  </si>
  <si>
    <t>315.00</t>
  </si>
  <si>
    <t>2023-07-06 01:33:51</t>
  </si>
  <si>
    <t>2023-07-03</t>
  </si>
  <si>
    <t>3584926</t>
  </si>
  <si>
    <t>149.00</t>
  </si>
  <si>
    <t>2023-07-03 10:15:07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</si>
</sst>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45115</v>
      </c>
      <c r="G2" s="6">
        <v>45117</v>
      </c>
      <c r="H2" s="4">
        <v>1</v>
      </c>
      <c r="I2" s="4">
        <v>2</v>
      </c>
      <c r="J2" s="4">
        <v>2</v>
      </c>
      <c r="K2" s="4" t="s">
        <v>30</v>
      </c>
      <c r="L2" s="4">
        <v>1037</v>
      </c>
      <c r="M2" s="4">
        <v>1037</v>
      </c>
      <c r="N2" s="4" t="s">
        <v>31</v>
      </c>
      <c r="O2" s="4" t="s">
        <v>32</v>
      </c>
      <c r="P2" s="4" t="s">
        <v>33</v>
      </c>
      <c r="Q2" s="4">
        <v>0</v>
      </c>
      <c r="R2" s="7">
        <v>45097.0000115741</v>
      </c>
      <c r="S2" s="6">
        <v>45132</v>
      </c>
      <c r="T2" s="4" t="s">
        <v>34</v>
      </c>
      <c r="U2" s="4">
        <v>1037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45115</v>
      </c>
      <c r="G3" s="6">
        <v>45117</v>
      </c>
      <c r="H3" s="4">
        <v>1</v>
      </c>
      <c r="I3" s="4">
        <v>2</v>
      </c>
      <c r="J3" s="4">
        <v>2</v>
      </c>
      <c r="K3" s="4" t="s">
        <v>30</v>
      </c>
      <c r="L3" s="4">
        <v>-1037</v>
      </c>
      <c r="M3" s="4">
        <v>-1037</v>
      </c>
      <c r="N3" s="4" t="s">
        <v>31</v>
      </c>
      <c r="O3" s="4" t="s">
        <v>32</v>
      </c>
      <c r="P3" s="4" t="s">
        <v>33</v>
      </c>
      <c r="Q3" s="4">
        <v>0</v>
      </c>
      <c r="R3" s="7">
        <v>45097.0000115741</v>
      </c>
      <c r="S3" s="6">
        <v>45132</v>
      </c>
      <c r="T3" s="4" t="s">
        <v>34</v>
      </c>
      <c r="U3" s="4">
        <v>-1037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45116</v>
      </c>
      <c r="G4" s="6">
        <v>45117</v>
      </c>
      <c r="H4" s="4">
        <v>1</v>
      </c>
      <c r="I4" s="4">
        <v>1</v>
      </c>
      <c r="J4" s="4">
        <v>1</v>
      </c>
      <c r="K4" s="4" t="s">
        <v>30</v>
      </c>
      <c r="L4" s="4">
        <v>149</v>
      </c>
      <c r="M4" s="4">
        <v>149</v>
      </c>
      <c r="N4" s="4" t="s">
        <v>41</v>
      </c>
      <c r="O4" s="4" t="s">
        <v>32</v>
      </c>
      <c r="P4" s="4" t="s">
        <v>33</v>
      </c>
      <c r="Q4" s="4">
        <v>0</v>
      </c>
      <c r="R4" s="7">
        <v>45110.0000115741</v>
      </c>
      <c r="S4" s="6">
        <v>45132</v>
      </c>
      <c r="T4" s="4" t="s">
        <v>34</v>
      </c>
      <c r="U4" s="4">
        <v>149</v>
      </c>
      <c r="V4" s="4">
        <v>0</v>
      </c>
      <c r="W4" s="4">
        <v>0</v>
      </c>
      <c r="X4" s="4" t="s">
        <v>42</v>
      </c>
      <c r="Y4" s="4" t="s">
        <v>43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45116</v>
      </c>
      <c r="G5" s="6">
        <v>45117</v>
      </c>
      <c r="H5" s="4">
        <v>1</v>
      </c>
      <c r="I5" s="4">
        <v>1</v>
      </c>
      <c r="J5" s="4">
        <v>1</v>
      </c>
      <c r="K5" s="4" t="s">
        <v>30</v>
      </c>
      <c r="L5" s="4">
        <v>315</v>
      </c>
      <c r="M5" s="4">
        <v>315</v>
      </c>
      <c r="N5" s="4" t="s">
        <v>47</v>
      </c>
      <c r="O5" s="4" t="s">
        <v>32</v>
      </c>
      <c r="P5" s="4" t="s">
        <v>33</v>
      </c>
      <c r="Q5" s="4">
        <v>0</v>
      </c>
      <c r="R5" s="7">
        <v>45113</v>
      </c>
      <c r="S5" s="6">
        <v>45132</v>
      </c>
      <c r="T5" s="4" t="s">
        <v>34</v>
      </c>
      <c r="U5" s="4">
        <v>315</v>
      </c>
      <c r="V5" s="4">
        <v>0</v>
      </c>
      <c r="W5" s="4">
        <v>0</v>
      </c>
      <c r="X5" s="4" t="s">
        <v>48</v>
      </c>
      <c r="Y5" s="4" t="s">
        <v>36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39</v>
      </c>
      <c r="E6" s="4" t="s">
        <v>50</v>
      </c>
      <c r="F6" s="6">
        <v>45116</v>
      </c>
      <c r="G6" s="6">
        <v>45117</v>
      </c>
      <c r="H6" s="4">
        <v>1</v>
      </c>
      <c r="I6" s="4">
        <v>1</v>
      </c>
      <c r="J6" s="4">
        <v>1</v>
      </c>
      <c r="K6" s="4" t="s">
        <v>30</v>
      </c>
      <c r="L6" s="4">
        <v>116</v>
      </c>
      <c r="M6" s="4">
        <v>116</v>
      </c>
      <c r="N6" s="4" t="s">
        <v>51</v>
      </c>
      <c r="O6" s="4" t="s">
        <v>32</v>
      </c>
      <c r="P6" s="4" t="s">
        <v>33</v>
      </c>
      <c r="Q6" s="4">
        <v>0</v>
      </c>
      <c r="R6" s="7">
        <v>45115.0000115741</v>
      </c>
      <c r="S6" s="6">
        <v>45132</v>
      </c>
      <c r="T6" s="4" t="s">
        <v>34</v>
      </c>
      <c r="U6" s="4">
        <v>116</v>
      </c>
      <c r="V6" s="4">
        <v>0</v>
      </c>
      <c r="W6" s="4">
        <v>0</v>
      </c>
      <c r="X6" s="4" t="s">
        <v>52</v>
      </c>
      <c r="Y6" s="4" t="s">
        <v>53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4"/>
  <sheetViews>
    <sheetView tabSelected="1" workbookViewId="0">
      <selection activeCell="A13" sqref="A13:A15"/>
    </sheetView>
  </sheetViews>
  <sheetFormatPr defaultColWidth="9" defaultRowHeight="13.5"/>
  <cols>
    <col min="1" max="1" width="12.625" style="4"/>
    <col min="2" max="2" width="9.375" style="4"/>
    <col min="3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54</v>
      </c>
    </row>
    <row r="2" s="4" customFormat="1" hidden="1" spans="1:9">
      <c r="A2" s="5">
        <v>999224872474654</v>
      </c>
      <c r="B2" s="6">
        <v>45115</v>
      </c>
      <c r="C2" s="6">
        <v>45117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999225091970824</v>
      </c>
      <c r="B3" s="6">
        <v>45116</v>
      </c>
      <c r="C3" s="6">
        <v>45117</v>
      </c>
      <c r="D3" s="4">
        <v>149</v>
      </c>
      <c r="E3" s="4" t="str">
        <f>VLOOKUP(A3,HOP!A:L,12,0)</f>
        <v>149.00</v>
      </c>
      <c r="F3" s="4" t="str">
        <f>VLOOKUP(A3,HOP!A:C,3,0)</f>
        <v>3584926</v>
      </c>
      <c r="G3" s="4">
        <f>D3-E3</f>
        <v>0</v>
      </c>
      <c r="H3" s="4" t="str">
        <f>$H$1&amp;F3</f>
        <v>，3584926</v>
      </c>
      <c r="I3" s="4" t="str">
        <f>VLOOKUP(A3,HOP!A:U,21,0)</f>
        <v>直连</v>
      </c>
    </row>
    <row r="4" s="4" customFormat="1" spans="1:9">
      <c r="A4" s="5">
        <v>999225146429340</v>
      </c>
      <c r="B4" s="6">
        <v>45116</v>
      </c>
      <c r="C4" s="6">
        <v>45117</v>
      </c>
      <c r="D4" s="4">
        <v>315</v>
      </c>
      <c r="E4" s="4" t="str">
        <f>VLOOKUP(A4,HOP!A:L,12,0)</f>
        <v>315.00</v>
      </c>
      <c r="F4" s="4" t="str">
        <f>VLOOKUP(A4,HOP!A:C,3,0)</f>
        <v>3597839</v>
      </c>
      <c r="G4" s="4">
        <f>D4-E4</f>
        <v>0</v>
      </c>
      <c r="H4" s="4" t="str">
        <f>$H$1&amp;F4</f>
        <v>，3597839</v>
      </c>
      <c r="I4" s="4" t="str">
        <f>VLOOKUP(A4,HOP!A:U,21,0)</f>
        <v>直连</v>
      </c>
    </row>
    <row r="5" s="4" customFormat="1" spans="1:9">
      <c r="A5" s="5">
        <v>999225193276770</v>
      </c>
      <c r="B5" s="6">
        <v>45116</v>
      </c>
      <c r="C5" s="6">
        <v>45117</v>
      </c>
      <c r="D5" s="4">
        <v>116</v>
      </c>
      <c r="E5" s="4" t="str">
        <f>VLOOKUP(A5,HOP!A:L,12,0)</f>
        <v>116.00</v>
      </c>
      <c r="F5" s="4" t="str">
        <f>VLOOKUP(A5,HOP!A:C,3,0)</f>
        <v>3607341</v>
      </c>
      <c r="G5" s="4">
        <f>D5-E5</f>
        <v>0</v>
      </c>
      <c r="H5" s="4" t="str">
        <f>$H$1&amp;F5</f>
        <v>，3607341</v>
      </c>
      <c r="I5" s="4" t="str">
        <f>VLOOKUP(A5,HOP!A:U,21,0)</f>
        <v>直连</v>
      </c>
    </row>
    <row r="7" spans="4:4">
      <c r="D7" s="4">
        <f>SUM(D2:D6)</f>
        <v>580</v>
      </c>
    </row>
    <row r="9" spans="4:4">
      <c r="D9" s="4" t="s">
        <v>55</v>
      </c>
    </row>
    <row r="13" spans="1:1">
      <c r="A13" s="4" t="s">
        <v>56</v>
      </c>
    </row>
    <row r="14" spans="1:1">
      <c r="A14" s="4" t="s">
        <v>57</v>
      </c>
    </row>
  </sheetData>
  <autoFilter ref="A1:XFD9">
    <filterColumn colId="3">
      <filters blank="1">
        <filter val="580"/>
        <filter val="315"/>
        <filter val="116"/>
        <filter val="149"/>
        <filter val="580 CNY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F30" sqref="F30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2">
      <c r="A1" s="2" t="s">
        <v>58</v>
      </c>
      <c r="B1" s="2" t="s">
        <v>59</v>
      </c>
      <c r="C1" s="2" t="s">
        <v>60</v>
      </c>
      <c r="D1" s="2" t="s">
        <v>61</v>
      </c>
      <c r="E1" s="2" t="s">
        <v>13</v>
      </c>
      <c r="F1" s="2" t="s">
        <v>5</v>
      </c>
      <c r="G1" s="2" t="s">
        <v>6</v>
      </c>
      <c r="H1" s="2" t="s">
        <v>62</v>
      </c>
      <c r="I1" s="2" t="s">
        <v>63</v>
      </c>
      <c r="J1" s="2" t="s">
        <v>64</v>
      </c>
      <c r="K1" s="2" t="s">
        <v>65</v>
      </c>
      <c r="L1" s="2" t="s">
        <v>66</v>
      </c>
      <c r="M1" s="2" t="s">
        <v>67</v>
      </c>
      <c r="N1" s="2" t="s">
        <v>68</v>
      </c>
      <c r="O1" s="2" t="s">
        <v>69</v>
      </c>
      <c r="P1" s="2" t="s">
        <v>70</v>
      </c>
      <c r="Q1" s="2" t="s">
        <v>71</v>
      </c>
      <c r="R1" s="2" t="s">
        <v>72</v>
      </c>
      <c r="S1" s="2" t="s">
        <v>73</v>
      </c>
      <c r="T1" s="2" t="s">
        <v>74</v>
      </c>
      <c r="U1" s="2" t="s">
        <v>75</v>
      </c>
      <c r="V1" s="2" t="s">
        <v>76</v>
      </c>
    </row>
    <row r="2" s="1" customFormat="1" spans="1:22">
      <c r="A2" s="3">
        <v>999225193276770</v>
      </c>
      <c r="B2" s="1" t="s">
        <v>77</v>
      </c>
      <c r="C2" s="1" t="s">
        <v>78</v>
      </c>
      <c r="D2" s="1" t="s">
        <v>79</v>
      </c>
      <c r="E2" s="1" t="s">
        <v>51</v>
      </c>
      <c r="F2" s="1" t="s">
        <v>80</v>
      </c>
      <c r="G2" s="1" t="s">
        <v>81</v>
      </c>
      <c r="H2" s="1" t="s">
        <v>82</v>
      </c>
      <c r="I2" s="1" t="s">
        <v>83</v>
      </c>
      <c r="J2" s="1" t="s">
        <v>84</v>
      </c>
      <c r="K2" s="1" t="s">
        <v>83</v>
      </c>
      <c r="L2" s="1" t="s">
        <v>83</v>
      </c>
      <c r="M2" s="1" t="s">
        <v>85</v>
      </c>
      <c r="N2" s="1" t="s">
        <v>85</v>
      </c>
      <c r="O2" s="1" t="s">
        <v>86</v>
      </c>
      <c r="P2" s="1" t="s">
        <v>87</v>
      </c>
      <c r="Q2" s="1" t="s">
        <v>88</v>
      </c>
      <c r="R2" s="1" t="s">
        <v>89</v>
      </c>
      <c r="S2" s="1" t="s">
        <v>90</v>
      </c>
      <c r="T2" s="1" t="s">
        <v>91</v>
      </c>
      <c r="U2" s="1" t="s">
        <v>92</v>
      </c>
      <c r="V2" s="1" t="s">
        <v>93</v>
      </c>
    </row>
    <row r="3" s="1" customFormat="1" spans="1:22">
      <c r="A3" s="3">
        <v>999225146429340</v>
      </c>
      <c r="B3" s="1" t="s">
        <v>94</v>
      </c>
      <c r="C3" s="1" t="s">
        <v>95</v>
      </c>
      <c r="D3" s="1" t="s">
        <v>96</v>
      </c>
      <c r="E3" s="1" t="s">
        <v>47</v>
      </c>
      <c r="F3" s="1" t="s">
        <v>80</v>
      </c>
      <c r="G3" s="1" t="s">
        <v>81</v>
      </c>
      <c r="H3" s="1" t="s">
        <v>82</v>
      </c>
      <c r="I3" s="1" t="s">
        <v>97</v>
      </c>
      <c r="J3" s="1" t="s">
        <v>84</v>
      </c>
      <c r="K3" s="1" t="s">
        <v>97</v>
      </c>
      <c r="L3" s="1" t="s">
        <v>97</v>
      </c>
      <c r="M3" s="1" t="s">
        <v>85</v>
      </c>
      <c r="N3" s="1" t="s">
        <v>85</v>
      </c>
      <c r="O3" s="1" t="s">
        <v>86</v>
      </c>
      <c r="P3" s="1" t="s">
        <v>87</v>
      </c>
      <c r="Q3" s="1" t="s">
        <v>88</v>
      </c>
      <c r="R3" s="1" t="s">
        <v>98</v>
      </c>
      <c r="S3" s="1" t="s">
        <v>90</v>
      </c>
      <c r="T3" s="1" t="s">
        <v>91</v>
      </c>
      <c r="U3" s="1" t="s">
        <v>92</v>
      </c>
      <c r="V3" s="1" t="s">
        <v>93</v>
      </c>
    </row>
    <row r="4" s="1" customFormat="1" spans="1:22">
      <c r="A4" s="3">
        <v>999225091970824</v>
      </c>
      <c r="B4" s="1" t="s">
        <v>99</v>
      </c>
      <c r="C4" s="1" t="s">
        <v>100</v>
      </c>
      <c r="D4" s="1" t="s">
        <v>79</v>
      </c>
      <c r="E4" s="1" t="s">
        <v>41</v>
      </c>
      <c r="F4" s="1" t="s">
        <v>80</v>
      </c>
      <c r="G4" s="1" t="s">
        <v>81</v>
      </c>
      <c r="H4" s="1" t="s">
        <v>82</v>
      </c>
      <c r="I4" s="1" t="s">
        <v>101</v>
      </c>
      <c r="J4" s="1" t="s">
        <v>84</v>
      </c>
      <c r="K4" s="1" t="s">
        <v>101</v>
      </c>
      <c r="L4" s="1" t="s">
        <v>101</v>
      </c>
      <c r="M4" s="1" t="s">
        <v>85</v>
      </c>
      <c r="N4" s="1" t="s">
        <v>85</v>
      </c>
      <c r="O4" s="1" t="s">
        <v>86</v>
      </c>
      <c r="P4" s="1" t="s">
        <v>87</v>
      </c>
      <c r="Q4" s="1" t="s">
        <v>88</v>
      </c>
      <c r="R4" s="1" t="s">
        <v>102</v>
      </c>
      <c r="S4" s="1" t="s">
        <v>90</v>
      </c>
      <c r="T4" s="1" t="s">
        <v>91</v>
      </c>
      <c r="U4" s="1" t="s">
        <v>92</v>
      </c>
      <c r="V4" s="1" t="s">
        <v>93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2023-07-25T01:24:33Z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