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对账!$A$1:$W$12</definedName>
  </definedNames>
  <calcPr calcId="144525"/>
</workbook>
</file>

<file path=xl/sharedStrings.xml><?xml version="1.0" encoding="utf-8"?>
<sst xmlns="http://schemas.openxmlformats.org/spreadsheetml/2006/main" count="443" uniqueCount="210">
  <si>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</si>
  <si>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</si>
  <si>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</si>
  <si>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</si>
  <si>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</si>
  <si>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</si>
  <si>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</si>
  <si>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</si>
  <si>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</si>
  <si>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</si>
  <si>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</si>
  <si>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</si>
  <si>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</si>
  <si>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</si>
  <si>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</si>
  <si>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</si>
  <si>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</si>
  <si>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</si>
  <si>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</si>
  <si>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</si>
  <si>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</si>
  <si>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</si>
  <si>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</si>
  <si>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</si>
  <si>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</si>
  <si>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999223407967835	</t>
  </si>
  <si>
    <t>Ctrip</t>
  </si>
  <si>
    <t>正常</t>
  </si>
  <si>
    <t>[曼谷]素坤逸阿德菲大酒店 - SHA Extra Plus 认证(Adelphi Grande Sukhumvit)(39051654)</t>
  </si>
  <si>
    <t>豪华套房&lt;2人入住&gt;&lt;不退款&gt;</t>
  </si>
  <si>
    <t>USD</t>
  </si>
  <si>
    <t>CHAN/NGA TUNG</t>
  </si>
  <si>
    <t>CA5326230726USD</t>
  </si>
  <si>
    <t>未提现</t>
  </si>
  <si>
    <t>携程开票</t>
  </si>
  <si>
    <t xml:space="preserve">3182652	</t>
  </si>
  <si>
    <t xml:space="preserve">	</t>
  </si>
  <si>
    <t xml:space="preserve">999224129844876	</t>
  </si>
  <si>
    <t>[吉隆坡]吉隆坡四季酒店(Four Seasons Hotel Kuala Lumpur)(40721593)</t>
  </si>
  <si>
    <t>泳池园景特大床房&lt;2人入住&gt;&lt;不退款&gt;&lt;早餐&gt;</t>
  </si>
  <si>
    <t>DEB/ARIJIT</t>
  </si>
  <si>
    <t xml:space="preserve">3366341	</t>
  </si>
  <si>
    <t xml:space="preserve">3197943	</t>
  </si>
  <si>
    <t xml:space="preserve">999224786699311	</t>
  </si>
  <si>
    <t>[芭堤雅]芭堤雅爱湾皇家巡航酒店(A-One the Royal Cruise Hotel Pattaya)(44156669)</t>
  </si>
  <si>
    <t>豪华双床房&lt;2人入住&gt;&lt;不退款&gt;&lt;早餐&gt;</t>
  </si>
  <si>
    <t>ZHANG/YUEXIN,ZHANG/YUEXIN</t>
  </si>
  <si>
    <t xml:space="preserve">3508035	</t>
  </si>
  <si>
    <t xml:space="preserve">980874	</t>
  </si>
  <si>
    <t>退单</t>
  </si>
  <si>
    <t xml:space="preserve">999224873683751	</t>
  </si>
  <si>
    <t>[首尔]三井酒店(Hotel Samjung)(37236514)</t>
  </si>
  <si>
    <t>标准双床房&lt;2人入住&gt;&lt;不退款&gt;</t>
  </si>
  <si>
    <t>YANG/YIRONG,YANG/YIRONG</t>
  </si>
  <si>
    <t xml:space="preserve">3530899	</t>
  </si>
  <si>
    <t xml:space="preserve">23048960	</t>
  </si>
  <si>
    <t xml:space="preserve">999224917451950	</t>
  </si>
  <si>
    <t>[乔治市]槟城皇家朱兰酒店(Royale Chulan Penang)(37204098)</t>
  </si>
  <si>
    <t>高级房&lt;2人入住&gt;&lt;不退款&gt;</t>
  </si>
  <si>
    <t>KOH/ELLIE KHAI SING</t>
  </si>
  <si>
    <t xml:space="preserve">3540748	</t>
  </si>
  <si>
    <t xml:space="preserve"> 8952946.	</t>
  </si>
  <si>
    <t xml:space="preserve">999225001032319	</t>
  </si>
  <si>
    <t>[八打灵再也]皇家朱兰白沙罗酒店(Royale Chulan Damansara)(37225853)</t>
  </si>
  <si>
    <t>Raj/Michael</t>
  </si>
  <si>
    <t xml:space="preserve">3561568	</t>
  </si>
  <si>
    <t xml:space="preserve">624459	</t>
  </si>
  <si>
    <t xml:space="preserve">999225006243948	</t>
  </si>
  <si>
    <t>[曼谷]曼谷林布兰套房酒店(Rembrandt Hotel and Suites Bangkok)(44800781)</t>
  </si>
  <si>
    <t>高级房&lt;1&gt;&lt;2人入住&gt;&lt;不退款&gt;</t>
  </si>
  <si>
    <t>hatazu/masakatsu</t>
  </si>
  <si>
    <t xml:space="preserve">3563110	</t>
  </si>
  <si>
    <t xml:space="preserve">127150506	</t>
  </si>
  <si>
    <t xml:space="preserve">999225062140560	</t>
  </si>
  <si>
    <t>KIM/JINYOUNG</t>
  </si>
  <si>
    <t xml:space="preserve">3578077	</t>
  </si>
  <si>
    <t xml:space="preserve">127434006	</t>
  </si>
  <si>
    <t xml:space="preserve">999225488117726	</t>
  </si>
  <si>
    <t>[芙蓉]芙蓉皇家朱兰酒店(Royale Chulan Seremban)(44692859)</t>
  </si>
  <si>
    <t>HUANG/WEIHUI,YANG/YANLING</t>
  </si>
  <si>
    <t xml:space="preserve">3666161	</t>
  </si>
  <si>
    <t xml:space="preserve">1335791	</t>
  </si>
  <si>
    <t xml:space="preserve">999225496779308	</t>
  </si>
  <si>
    <t>Benson/Muhammad Fanashim</t>
  </si>
  <si>
    <t xml:space="preserve">3667650	</t>
  </si>
  <si>
    <t xml:space="preserve">1335966	</t>
  </si>
  <si>
    <t xml:space="preserve">999225502845501	</t>
  </si>
  <si>
    <t>[科伦]科伦索雷快捷酒店(Coron Soleil Express Hotel)(44800337)</t>
  </si>
  <si>
    <t>标准房&lt;2人入住&gt;&lt;不退款&gt;&lt;早餐&gt;</t>
  </si>
  <si>
    <t>Chaltiel/Zachary,Chaltiel/Zachary</t>
  </si>
  <si>
    <t xml:space="preserve">3669025	</t>
  </si>
  <si>
    <t xml:space="preserve">07222505	</t>
  </si>
  <si>
    <t>,</t>
  </si>
  <si>
    <t>USD 1471.48</t>
  </si>
  <si>
    <t>A230726093815911</t>
  </si>
  <si>
    <t>USD / HKD 当前参考汇率: 7.80948</t>
  </si>
  <si>
    <t xml:space="preserve">总计：1471.48 USD/
11491.49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</si>
  <si>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</si>
  <si>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</si>
  <si>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</si>
  <si>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</si>
  <si>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</si>
  <si>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</si>
  <si>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</si>
  <si>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</si>
  <si>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</si>
  <si>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</si>
  <si>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</si>
  <si>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</si>
  <si>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</si>
  <si>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</si>
  <si>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</si>
  <si>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</si>
  <si>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</si>
  <si>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</si>
  <si>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</si>
  <si>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2023-03-30</t>
  </si>
  <si>
    <t>3182652</t>
  </si>
  <si>
    <t>曼谷阿德菲大酒店</t>
  </si>
  <si>
    <t>CHAN NGA TUNG</t>
  </si>
  <si>
    <t>2023-07-21</t>
  </si>
  <si>
    <t>2023-07-23</t>
  </si>
  <si>
    <t>退房日周结</t>
  </si>
  <si>
    <t>1657.25</t>
  </si>
  <si>
    <t>240.00</t>
  </si>
  <si>
    <t>0</t>
  </si>
  <si>
    <t>0.00</t>
  </si>
  <si>
    <t>携程盛景国际直连</t>
  </si>
  <si>
    <t>01.010677</t>
  </si>
  <si>
    <t>2023-03-30 12:32:17</t>
  </si>
  <si>
    <t>否</t>
  </si>
  <si>
    <t>汇智国际旅游发展有限公司</t>
  </si>
  <si>
    <t>直采</t>
  </si>
  <si>
    <t>泰国</t>
  </si>
  <si>
    <t>2023-05-13</t>
  </si>
  <si>
    <t>3366341</t>
  </si>
  <si>
    <t>吉隆坡四季酒店</t>
  </si>
  <si>
    <t>DEB ARIJIT</t>
  </si>
  <si>
    <t>2023-07-20</t>
  </si>
  <si>
    <t>4269.25</t>
  </si>
  <si>
    <t>612.00</t>
  </si>
  <si>
    <t>183.60</t>
  </si>
  <si>
    <t>-428</t>
  </si>
  <si>
    <t>-2988</t>
  </si>
  <si>
    <t>2023-05-13 15:52:34</t>
  </si>
  <si>
    <t>马来西亚</t>
  </si>
  <si>
    <t>2023-06-15</t>
  </si>
  <si>
    <t>3508035</t>
  </si>
  <si>
    <t>芭堤雅爱湾皇家巡航酒店 (SHA Extra Plus)</t>
  </si>
  <si>
    <t>ZHANG YUEXIN,ZHANG YUEXIN</t>
  </si>
  <si>
    <t>2023-07-22</t>
  </si>
  <si>
    <t>716.01</t>
  </si>
  <si>
    <t>99.92</t>
  </si>
  <si>
    <t>30.00</t>
  </si>
  <si>
    <t>-69</t>
  </si>
  <si>
    <t>-501</t>
  </si>
  <si>
    <t>2023-06-15 17:52:35</t>
  </si>
  <si>
    <t>2023-06-20</t>
  </si>
  <si>
    <t>3530899</t>
  </si>
  <si>
    <t>首尔三井酒店</t>
  </si>
  <si>
    <t>YANG YIRONG,YANG YIRONG</t>
  </si>
  <si>
    <t>2023-07-19</t>
  </si>
  <si>
    <t>2434.93</t>
  </si>
  <si>
    <t>339.16</t>
  </si>
  <si>
    <t>2023-06-21 09:21:49</t>
  </si>
  <si>
    <t>韩国</t>
  </si>
  <si>
    <t>2023-06-23</t>
  </si>
  <si>
    <t>3540748</t>
  </si>
  <si>
    <t>槟城皇家朱兰酒店</t>
  </si>
  <si>
    <t>KOH ELLIE KHAI SING</t>
  </si>
  <si>
    <t>836.05</t>
  </si>
  <si>
    <t>116.20</t>
  </si>
  <si>
    <t>2023-06-23 12:45:09</t>
  </si>
  <si>
    <t>2023-06-28</t>
  </si>
  <si>
    <t>3561568</t>
  </si>
  <si>
    <t>吉隆坡白沙罗皇家朱兰酒店</t>
  </si>
  <si>
    <t>Raj Michael</t>
  </si>
  <si>
    <t>672.03</t>
  </si>
  <si>
    <t>92.86</t>
  </si>
  <si>
    <t>2023-06-28 11:04:55</t>
  </si>
  <si>
    <t>3563110</t>
  </si>
  <si>
    <t>曼谷瑞博朗得酒店</t>
  </si>
  <si>
    <t>hatazu masakatsu</t>
  </si>
  <si>
    <t>1300.05</t>
  </si>
  <si>
    <t>179.64</t>
  </si>
  <si>
    <t>2023-06-28 15:08:50</t>
  </si>
  <si>
    <t>2023-07-01</t>
  </si>
  <si>
    <t>3578077</t>
  </si>
  <si>
    <t>KIM JINYOUNG</t>
  </si>
  <si>
    <t>828.11</t>
  </si>
  <si>
    <t>113.82</t>
  </si>
  <si>
    <t>2023-07-02 21:32:12</t>
  </si>
  <si>
    <t>3666161</t>
  </si>
  <si>
    <t>芙蓉皇家朱兰酒店</t>
  </si>
  <si>
    <t>HUANG WEIHUI,YANG YANLING</t>
  </si>
  <si>
    <t>453.97</t>
  </si>
  <si>
    <t>63.03</t>
  </si>
  <si>
    <t>2023-07-21 18:20:19</t>
  </si>
  <si>
    <t>3667650</t>
  </si>
  <si>
    <t>Benson Muhammad Fanashim</t>
  </si>
  <si>
    <t>459.01</t>
  </si>
  <si>
    <t>63.73</t>
  </si>
  <si>
    <t>2023-07-22 11:04:06</t>
  </si>
  <si>
    <t>3669025</t>
  </si>
  <si>
    <t>科伦索雷快捷酒店</t>
  </si>
  <si>
    <t>Chaltiel Zachary,Chaltiel Zachary</t>
  </si>
  <si>
    <t>355.98</t>
  </si>
  <si>
    <t>49.41</t>
  </si>
  <si>
    <t>2023-07-22 11:46:19</t>
  </si>
  <si>
    <t>菲律宾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</si>
</sst>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</xdr:colOff>
      <xdr:row>12</xdr:row>
      <xdr:rowOff>167640</xdr:rowOff>
    </xdr:from>
    <xdr:to>
      <xdr:col>20</xdr:col>
      <xdr:colOff>8255</xdr:colOff>
      <xdr:row>37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1420" y="2362200"/>
          <a:ext cx="10287635" cy="4488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45128</v>
      </c>
      <c r="G2" s="6">
        <v>45130</v>
      </c>
      <c r="H2" s="4">
        <v>2</v>
      </c>
      <c r="I2" s="4">
        <v>2</v>
      </c>
      <c r="J2" s="4">
        <v>4</v>
      </c>
      <c r="K2" s="4" t="s">
        <v>30</v>
      </c>
      <c r="L2" s="4">
        <v>240</v>
      </c>
      <c r="M2" s="4">
        <v>240</v>
      </c>
      <c r="N2" s="4" t="s">
        <v>31</v>
      </c>
      <c r="O2" s="4" t="s">
        <v>32</v>
      </c>
      <c r="P2" s="4" t="s">
        <v>33</v>
      </c>
      <c r="Q2" s="4">
        <v>0</v>
      </c>
      <c r="R2" s="7">
        <v>45015</v>
      </c>
      <c r="S2" s="6">
        <v>45133</v>
      </c>
      <c r="T2" s="4" t="s">
        <v>34</v>
      </c>
      <c r="U2" s="4">
        <v>240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45127</v>
      </c>
      <c r="G3" s="6">
        <v>45130</v>
      </c>
      <c r="H3" s="4">
        <v>1</v>
      </c>
      <c r="I3" s="4">
        <v>3</v>
      </c>
      <c r="J3" s="4">
        <v>3</v>
      </c>
      <c r="K3" s="4" t="s">
        <v>30</v>
      </c>
      <c r="L3" s="4">
        <v>612</v>
      </c>
      <c r="M3" s="4">
        <v>612</v>
      </c>
      <c r="N3" s="4" t="s">
        <v>40</v>
      </c>
      <c r="O3" s="4" t="s">
        <v>32</v>
      </c>
      <c r="P3" s="4" t="s">
        <v>33</v>
      </c>
      <c r="Q3" s="4">
        <v>0</v>
      </c>
      <c r="R3" s="7">
        <v>45059</v>
      </c>
      <c r="S3" s="6">
        <v>45133</v>
      </c>
      <c r="T3" s="4" t="s">
        <v>34</v>
      </c>
      <c r="U3" s="4">
        <v>612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45129</v>
      </c>
      <c r="G4" s="6">
        <v>45130</v>
      </c>
      <c r="H4" s="4">
        <v>2</v>
      </c>
      <c r="I4" s="4">
        <v>1</v>
      </c>
      <c r="J4" s="4">
        <v>2</v>
      </c>
      <c r="K4" s="4" t="s">
        <v>30</v>
      </c>
      <c r="L4" s="4">
        <v>99.92</v>
      </c>
      <c r="M4" s="4">
        <v>99.92</v>
      </c>
      <c r="N4" s="4" t="s">
        <v>46</v>
      </c>
      <c r="O4" s="4" t="s">
        <v>32</v>
      </c>
      <c r="P4" s="4" t="s">
        <v>33</v>
      </c>
      <c r="Q4" s="4">
        <v>0</v>
      </c>
      <c r="R4" s="7">
        <v>45092</v>
      </c>
      <c r="S4" s="6">
        <v>45133</v>
      </c>
      <c r="T4" s="4" t="s">
        <v>34</v>
      </c>
      <c r="U4" s="4">
        <v>99.92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45129</v>
      </c>
      <c r="G5" s="6">
        <v>45130</v>
      </c>
      <c r="H5" s="4">
        <v>2</v>
      </c>
      <c r="I5" s="4">
        <v>1</v>
      </c>
      <c r="J5" s="4">
        <v>2</v>
      </c>
      <c r="K5" s="4" t="s">
        <v>30</v>
      </c>
      <c r="L5" s="4">
        <v>-69.88</v>
      </c>
      <c r="M5" s="4">
        <v>-69.88</v>
      </c>
      <c r="N5" s="4" t="s">
        <v>46</v>
      </c>
      <c r="O5" s="4" t="s">
        <v>32</v>
      </c>
      <c r="P5" s="4" t="s">
        <v>33</v>
      </c>
      <c r="Q5" s="4">
        <v>0</v>
      </c>
      <c r="R5" s="7">
        <v>45092.7411921296</v>
      </c>
      <c r="S5" s="6">
        <v>45133</v>
      </c>
      <c r="T5" s="4" t="s">
        <v>34</v>
      </c>
      <c r="U5" s="4">
        <v>-69.88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45126</v>
      </c>
      <c r="G6" s="6">
        <v>45130</v>
      </c>
      <c r="H6" s="4">
        <v>1</v>
      </c>
      <c r="I6" s="4">
        <v>4</v>
      </c>
      <c r="J6" s="4">
        <v>4</v>
      </c>
      <c r="K6" s="4" t="s">
        <v>30</v>
      </c>
      <c r="L6" s="4">
        <v>339.16</v>
      </c>
      <c r="M6" s="4">
        <v>339.16</v>
      </c>
      <c r="N6" s="4" t="s">
        <v>53</v>
      </c>
      <c r="O6" s="4" t="s">
        <v>32</v>
      </c>
      <c r="P6" s="4" t="s">
        <v>33</v>
      </c>
      <c r="Q6" s="4">
        <v>0</v>
      </c>
      <c r="R6" s="7">
        <v>45097.0000115741</v>
      </c>
      <c r="S6" s="6">
        <v>45133</v>
      </c>
      <c r="T6" s="4" t="s">
        <v>34</v>
      </c>
      <c r="U6" s="4">
        <v>339.16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6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45129</v>
      </c>
      <c r="G7" s="6">
        <v>45130</v>
      </c>
      <c r="H7" s="4">
        <v>2</v>
      </c>
      <c r="I7" s="4">
        <v>1</v>
      </c>
      <c r="J7" s="4">
        <v>2</v>
      </c>
      <c r="K7" s="4" t="s">
        <v>30</v>
      </c>
      <c r="L7" s="4">
        <v>116.2</v>
      </c>
      <c r="M7" s="4">
        <v>116.2</v>
      </c>
      <c r="N7" s="4" t="s">
        <v>59</v>
      </c>
      <c r="O7" s="4" t="s">
        <v>32</v>
      </c>
      <c r="P7" s="4" t="s">
        <v>33</v>
      </c>
      <c r="Q7" s="4">
        <v>0</v>
      </c>
      <c r="R7" s="7">
        <v>45100</v>
      </c>
      <c r="S7" s="6">
        <v>45133</v>
      </c>
      <c r="T7" s="4" t="s">
        <v>34</v>
      </c>
      <c r="U7" s="4">
        <v>116.2</v>
      </c>
      <c r="V7" s="4">
        <v>0</v>
      </c>
      <c r="W7" s="4">
        <v>0</v>
      </c>
      <c r="X7" s="4" t="s">
        <v>60</v>
      </c>
      <c r="Y7" s="4">
        <v>8952945</v>
      </c>
      <c r="Z7" s="4" t="s">
        <v>61</v>
      </c>
    </row>
    <row r="8" s="4" customFormat="1" spans="1:26">
      <c r="A8" s="4" t="s">
        <v>62</v>
      </c>
      <c r="B8" s="4" t="s">
        <v>26</v>
      </c>
      <c r="C8" s="4" t="s">
        <v>27</v>
      </c>
      <c r="D8" s="4" t="s">
        <v>63</v>
      </c>
      <c r="E8" s="4" t="s">
        <v>58</v>
      </c>
      <c r="F8" s="6">
        <v>45129</v>
      </c>
      <c r="G8" s="6">
        <v>45130</v>
      </c>
      <c r="H8" s="4">
        <v>2</v>
      </c>
      <c r="I8" s="4">
        <v>1</v>
      </c>
      <c r="J8" s="4">
        <v>2</v>
      </c>
      <c r="K8" s="4" t="s">
        <v>30</v>
      </c>
      <c r="L8" s="4">
        <v>92.86</v>
      </c>
      <c r="M8" s="4">
        <v>92.86</v>
      </c>
      <c r="N8" s="4" t="s">
        <v>64</v>
      </c>
      <c r="O8" s="4" t="s">
        <v>32</v>
      </c>
      <c r="P8" s="4" t="s">
        <v>33</v>
      </c>
      <c r="Q8" s="4">
        <v>0</v>
      </c>
      <c r="R8" s="7">
        <v>45105.0000115741</v>
      </c>
      <c r="S8" s="6">
        <v>45133</v>
      </c>
      <c r="T8" s="4" t="s">
        <v>34</v>
      </c>
      <c r="U8" s="4">
        <v>92.86</v>
      </c>
      <c r="V8" s="4">
        <v>0</v>
      </c>
      <c r="W8" s="4">
        <v>0</v>
      </c>
      <c r="X8" s="4" t="s">
        <v>65</v>
      </c>
      <c r="Y8" s="4">
        <v>624458</v>
      </c>
      <c r="Z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45129</v>
      </c>
      <c r="G9" s="6">
        <v>45130</v>
      </c>
      <c r="H9" s="4">
        <v>4</v>
      </c>
      <c r="I9" s="4">
        <v>1</v>
      </c>
      <c r="J9" s="4">
        <v>4</v>
      </c>
      <c r="K9" s="4" t="s">
        <v>30</v>
      </c>
      <c r="L9" s="4">
        <v>179.64</v>
      </c>
      <c r="M9" s="4">
        <v>179.64</v>
      </c>
      <c r="N9" s="4" t="s">
        <v>70</v>
      </c>
      <c r="O9" s="4" t="s">
        <v>32</v>
      </c>
      <c r="P9" s="4" t="s">
        <v>33</v>
      </c>
      <c r="Q9" s="4">
        <v>0</v>
      </c>
      <c r="R9" s="7">
        <v>45105</v>
      </c>
      <c r="S9" s="6">
        <v>45133</v>
      </c>
      <c r="T9" s="4" t="s">
        <v>34</v>
      </c>
      <c r="U9" s="4">
        <v>179.64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45127</v>
      </c>
      <c r="G10" s="6">
        <v>45130</v>
      </c>
      <c r="H10" s="4">
        <v>1</v>
      </c>
      <c r="I10" s="4">
        <v>3</v>
      </c>
      <c r="J10" s="4">
        <v>3</v>
      </c>
      <c r="K10" s="4" t="s">
        <v>30</v>
      </c>
      <c r="L10" s="4">
        <v>113.82</v>
      </c>
      <c r="M10" s="4">
        <v>113.82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45108.0000115741</v>
      </c>
      <c r="S10" s="6">
        <v>45133</v>
      </c>
      <c r="T10" s="4" t="s">
        <v>34</v>
      </c>
      <c r="U10" s="4">
        <v>113.82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37</v>
      </c>
      <c r="B11" s="4" t="s">
        <v>26</v>
      </c>
      <c r="C11" s="4" t="s">
        <v>49</v>
      </c>
      <c r="D11" s="4" t="s">
        <v>38</v>
      </c>
      <c r="E11" s="4" t="s">
        <v>39</v>
      </c>
      <c r="F11" s="6">
        <v>45127</v>
      </c>
      <c r="G11" s="6">
        <v>45130</v>
      </c>
      <c r="H11" s="4">
        <v>1</v>
      </c>
      <c r="I11" s="4">
        <v>3</v>
      </c>
      <c r="J11" s="4">
        <v>3</v>
      </c>
      <c r="K11" s="4" t="s">
        <v>30</v>
      </c>
      <c r="L11" s="4">
        <v>-428.41</v>
      </c>
      <c r="M11" s="4">
        <v>-428.41</v>
      </c>
      <c r="N11" s="4" t="s">
        <v>40</v>
      </c>
      <c r="O11" s="4" t="s">
        <v>32</v>
      </c>
      <c r="P11" s="4" t="s">
        <v>33</v>
      </c>
      <c r="Q11" s="4">
        <v>0</v>
      </c>
      <c r="R11" s="7">
        <v>45059.6420949074</v>
      </c>
      <c r="S11" s="6">
        <v>45133</v>
      </c>
      <c r="T11" s="4" t="s">
        <v>34</v>
      </c>
      <c r="U11" s="4">
        <v>-428.41</v>
      </c>
      <c r="V11" s="4">
        <v>0</v>
      </c>
      <c r="W11" s="4">
        <v>0</v>
      </c>
      <c r="X11" s="4" t="s">
        <v>41</v>
      </c>
      <c r="Y11" s="4" t="s">
        <v>42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58</v>
      </c>
      <c r="F12" s="6">
        <v>45129</v>
      </c>
      <c r="G12" s="6">
        <v>45130</v>
      </c>
      <c r="H12" s="4">
        <v>1</v>
      </c>
      <c r="I12" s="4">
        <v>1</v>
      </c>
      <c r="J12" s="4">
        <v>1</v>
      </c>
      <c r="K12" s="4" t="s">
        <v>30</v>
      </c>
      <c r="L12" s="4">
        <v>63.03</v>
      </c>
      <c r="M12" s="4">
        <v>63.03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45128.0000115741</v>
      </c>
      <c r="S12" s="6">
        <v>45133</v>
      </c>
      <c r="T12" s="4" t="s">
        <v>34</v>
      </c>
      <c r="U12" s="4">
        <v>63.03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78</v>
      </c>
      <c r="E13" s="4" t="s">
        <v>58</v>
      </c>
      <c r="F13" s="6">
        <v>45129</v>
      </c>
      <c r="G13" s="6">
        <v>45130</v>
      </c>
      <c r="H13" s="4">
        <v>1</v>
      </c>
      <c r="I13" s="4">
        <v>1</v>
      </c>
      <c r="J13" s="4">
        <v>1</v>
      </c>
      <c r="K13" s="4" t="s">
        <v>30</v>
      </c>
      <c r="L13" s="4">
        <v>63.73</v>
      </c>
      <c r="M13" s="4">
        <v>63.73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45128.0000115741</v>
      </c>
      <c r="S13" s="6">
        <v>45133</v>
      </c>
      <c r="T13" s="4" t="s">
        <v>34</v>
      </c>
      <c r="U13" s="4">
        <v>63.73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45129</v>
      </c>
      <c r="G14" s="6">
        <v>45130</v>
      </c>
      <c r="H14" s="4">
        <v>1</v>
      </c>
      <c r="I14" s="4">
        <v>1</v>
      </c>
      <c r="J14" s="4">
        <v>1</v>
      </c>
      <c r="K14" s="4" t="s">
        <v>30</v>
      </c>
      <c r="L14" s="4">
        <v>49.41</v>
      </c>
      <c r="M14" s="4">
        <v>49.41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45129</v>
      </c>
      <c r="S14" s="6">
        <v>45133</v>
      </c>
      <c r="T14" s="4" t="s">
        <v>34</v>
      </c>
      <c r="U14" s="4">
        <v>49.41</v>
      </c>
      <c r="V14" s="4">
        <v>0</v>
      </c>
      <c r="W14" s="4">
        <v>0</v>
      </c>
      <c r="X14" s="4" t="s">
        <v>90</v>
      </c>
      <c r="Y14" s="4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7" sqref="A17:C19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999223407967835</v>
      </c>
      <c r="B2" s="6">
        <v>45128</v>
      </c>
      <c r="C2" s="6">
        <v>45130</v>
      </c>
      <c r="D2" s="4">
        <v>240</v>
      </c>
      <c r="E2" s="4" t="str">
        <f>VLOOKUP(A2,HOP!A:L,12,0)</f>
        <v>240.00</v>
      </c>
      <c r="F2" s="4" t="str">
        <f>VLOOKUP(A2,HOP!A:C,3,0)</f>
        <v>3182652</v>
      </c>
      <c r="G2" s="4">
        <f>D2-E2</f>
        <v>0</v>
      </c>
      <c r="H2" s="4" t="str">
        <f>$H$1&amp;F2</f>
        <v>,3182652</v>
      </c>
      <c r="I2" s="4" t="str">
        <f>VLOOKUP(A2,HOP!A:U,21,0)</f>
        <v>直采</v>
      </c>
    </row>
    <row r="3" s="4" customFormat="1" spans="1:9">
      <c r="A3" s="5">
        <v>999224129844876</v>
      </c>
      <c r="B3" s="6">
        <v>45127</v>
      </c>
      <c r="C3" s="6">
        <v>45130</v>
      </c>
      <c r="D3" s="4">
        <v>183.59</v>
      </c>
      <c r="E3" s="4" t="str">
        <f>VLOOKUP(A3,HOP!A:L,12,0)</f>
        <v>183.60</v>
      </c>
      <c r="F3" s="4" t="str">
        <f>VLOOKUP(A3,HOP!A:C,3,0)</f>
        <v>3366341</v>
      </c>
      <c r="G3" s="4">
        <f t="shared" ref="G3:G12" si="0">D3-E3</f>
        <v>-0.00999999999999091</v>
      </c>
      <c r="H3" s="4" t="str">
        <f t="shared" ref="H3:H12" si="1">$H$1&amp;F3</f>
        <v>,3366341</v>
      </c>
      <c r="I3" s="4" t="str">
        <f>VLOOKUP(A3,HOP!A:U,21,0)</f>
        <v>直采</v>
      </c>
    </row>
    <row r="4" s="4" customFormat="1" spans="1:9">
      <c r="A4" s="5">
        <v>999224786699311</v>
      </c>
      <c r="B4" s="6">
        <v>45129</v>
      </c>
      <c r="C4" s="6">
        <v>45130</v>
      </c>
      <c r="D4" s="4">
        <v>30.04</v>
      </c>
      <c r="E4" s="4" t="str">
        <f>VLOOKUP(A4,HOP!A:L,12,0)</f>
        <v>30.00</v>
      </c>
      <c r="F4" s="4" t="str">
        <f>VLOOKUP(A4,HOP!A:C,3,0)</f>
        <v>3508035</v>
      </c>
      <c r="G4" s="4">
        <f t="shared" si="0"/>
        <v>0.0399999999999991</v>
      </c>
      <c r="H4" s="4" t="str">
        <f t="shared" si="1"/>
        <v>,3508035</v>
      </c>
      <c r="I4" s="4" t="str">
        <f>VLOOKUP(A4,HOP!A:U,21,0)</f>
        <v>直采</v>
      </c>
    </row>
    <row r="5" s="4" customFormat="1" spans="1:9">
      <c r="A5" s="5">
        <v>999224873683751</v>
      </c>
      <c r="B5" s="6">
        <v>45126</v>
      </c>
      <c r="C5" s="6">
        <v>45130</v>
      </c>
      <c r="D5" s="4">
        <v>339.16</v>
      </c>
      <c r="E5" s="4" t="str">
        <f>VLOOKUP(A5,HOP!A:L,12,0)</f>
        <v>339.16</v>
      </c>
      <c r="F5" s="4" t="str">
        <f>VLOOKUP(A5,HOP!A:C,3,0)</f>
        <v>3530899</v>
      </c>
      <c r="G5" s="4">
        <f t="shared" si="0"/>
        <v>0</v>
      </c>
      <c r="H5" s="4" t="str">
        <f t="shared" si="1"/>
        <v>,3530899</v>
      </c>
      <c r="I5" s="4" t="str">
        <f>VLOOKUP(A5,HOP!A:U,21,0)</f>
        <v>直采</v>
      </c>
    </row>
    <row r="6" s="4" customFormat="1" spans="1:9">
      <c r="A6" s="5">
        <v>999224917451950</v>
      </c>
      <c r="B6" s="6">
        <v>45129</v>
      </c>
      <c r="C6" s="6">
        <v>45130</v>
      </c>
      <c r="D6" s="4">
        <v>116.2</v>
      </c>
      <c r="E6" s="4" t="str">
        <f>VLOOKUP(A6,HOP!A:L,12,0)</f>
        <v>116.20</v>
      </c>
      <c r="F6" s="4" t="str">
        <f>VLOOKUP(A6,HOP!A:C,3,0)</f>
        <v>3540748</v>
      </c>
      <c r="G6" s="4">
        <f t="shared" si="0"/>
        <v>0</v>
      </c>
      <c r="H6" s="4" t="str">
        <f t="shared" si="1"/>
        <v>,3540748</v>
      </c>
      <c r="I6" s="4" t="str">
        <f>VLOOKUP(A6,HOP!A:U,21,0)</f>
        <v>直采</v>
      </c>
    </row>
    <row r="7" s="4" customFormat="1" spans="1:9">
      <c r="A7" s="5">
        <v>999225001032319</v>
      </c>
      <c r="B7" s="6">
        <v>45129</v>
      </c>
      <c r="C7" s="6">
        <v>45130</v>
      </c>
      <c r="D7" s="4">
        <v>92.86</v>
      </c>
      <c r="E7" s="4" t="str">
        <f>VLOOKUP(A7,HOP!A:L,12,0)</f>
        <v>92.86</v>
      </c>
      <c r="F7" s="4" t="str">
        <f>VLOOKUP(A7,HOP!A:C,3,0)</f>
        <v>3561568</v>
      </c>
      <c r="G7" s="4">
        <f t="shared" si="0"/>
        <v>0</v>
      </c>
      <c r="H7" s="4" t="str">
        <f t="shared" si="1"/>
        <v>,3561568</v>
      </c>
      <c r="I7" s="4" t="str">
        <f>VLOOKUP(A7,HOP!A:U,21,0)</f>
        <v>直采</v>
      </c>
    </row>
    <row r="8" s="4" customFormat="1" spans="1:9">
      <c r="A8" s="5">
        <v>999225006243948</v>
      </c>
      <c r="B8" s="6">
        <v>45129</v>
      </c>
      <c r="C8" s="6">
        <v>45130</v>
      </c>
      <c r="D8" s="4">
        <v>179.64</v>
      </c>
      <c r="E8" s="4" t="str">
        <f>VLOOKUP(A8,HOP!A:L,12,0)</f>
        <v>179.64</v>
      </c>
      <c r="F8" s="4" t="str">
        <f>VLOOKUP(A8,HOP!A:C,3,0)</f>
        <v>3563110</v>
      </c>
      <c r="G8" s="4">
        <f t="shared" si="0"/>
        <v>0</v>
      </c>
      <c r="H8" s="4" t="str">
        <f t="shared" si="1"/>
        <v>,3563110</v>
      </c>
      <c r="I8" s="4" t="str">
        <f>VLOOKUP(A8,HOP!A:U,21,0)</f>
        <v>直采</v>
      </c>
    </row>
    <row r="9" s="4" customFormat="1" spans="1:9">
      <c r="A9" s="5">
        <v>999225062140560</v>
      </c>
      <c r="B9" s="6">
        <v>45127</v>
      </c>
      <c r="C9" s="6">
        <v>45130</v>
      </c>
      <c r="D9" s="4">
        <v>113.82</v>
      </c>
      <c r="E9" s="4" t="str">
        <f>VLOOKUP(A9,HOP!A:L,12,0)</f>
        <v>113.82</v>
      </c>
      <c r="F9" s="4" t="str">
        <f>VLOOKUP(A9,HOP!A:C,3,0)</f>
        <v>3578077</v>
      </c>
      <c r="G9" s="4">
        <f t="shared" si="0"/>
        <v>0</v>
      </c>
      <c r="H9" s="4" t="str">
        <f t="shared" si="1"/>
        <v>,3578077</v>
      </c>
      <c r="I9" s="4" t="str">
        <f>VLOOKUP(A9,HOP!A:U,21,0)</f>
        <v>直采</v>
      </c>
    </row>
    <row r="10" s="4" customFormat="1" spans="1:9">
      <c r="A10" s="5">
        <v>999225488117726</v>
      </c>
      <c r="B10" s="6">
        <v>45129</v>
      </c>
      <c r="C10" s="6">
        <v>45130</v>
      </c>
      <c r="D10" s="4">
        <v>63.03</v>
      </c>
      <c r="E10" s="4" t="str">
        <f>VLOOKUP(A10,HOP!A:L,12,0)</f>
        <v>63.03</v>
      </c>
      <c r="F10" s="4" t="str">
        <f>VLOOKUP(A10,HOP!A:C,3,0)</f>
        <v>3666161</v>
      </c>
      <c r="G10" s="4">
        <f t="shared" si="0"/>
        <v>0</v>
      </c>
      <c r="H10" s="4" t="str">
        <f t="shared" si="1"/>
        <v>,3666161</v>
      </c>
      <c r="I10" s="4" t="str">
        <f>VLOOKUP(A10,HOP!A:U,21,0)</f>
        <v>直采</v>
      </c>
    </row>
    <row r="11" s="4" customFormat="1" spans="1:9">
      <c r="A11" s="5">
        <v>999225496779308</v>
      </c>
      <c r="B11" s="6">
        <v>45129</v>
      </c>
      <c r="C11" s="6">
        <v>45130</v>
      </c>
      <c r="D11" s="4">
        <v>63.73</v>
      </c>
      <c r="E11" s="4" t="str">
        <f>VLOOKUP(A11,HOP!A:L,12,0)</f>
        <v>63.73</v>
      </c>
      <c r="F11" s="4" t="str">
        <f>VLOOKUP(A11,HOP!A:C,3,0)</f>
        <v>3667650</v>
      </c>
      <c r="G11" s="4">
        <f t="shared" si="0"/>
        <v>0</v>
      </c>
      <c r="H11" s="4" t="str">
        <f t="shared" si="1"/>
        <v>,3667650</v>
      </c>
      <c r="I11" s="4" t="str">
        <f>VLOOKUP(A11,HOP!A:U,21,0)</f>
        <v>直采</v>
      </c>
    </row>
    <row r="12" s="4" customFormat="1" spans="1:9">
      <c r="A12" s="5">
        <v>999225502845501</v>
      </c>
      <c r="B12" s="6">
        <v>45129</v>
      </c>
      <c r="C12" s="6">
        <v>45130</v>
      </c>
      <c r="D12" s="4">
        <v>49.41</v>
      </c>
      <c r="E12" s="4" t="str">
        <f>VLOOKUP(A12,HOP!A:L,12,0)</f>
        <v>49.41</v>
      </c>
      <c r="F12" s="4" t="str">
        <f>VLOOKUP(A12,HOP!A:C,3,0)</f>
        <v>3669025</v>
      </c>
      <c r="G12" s="4">
        <f t="shared" si="0"/>
        <v>0</v>
      </c>
      <c r="H12" s="4" t="str">
        <f t="shared" si="1"/>
        <v>,3669025</v>
      </c>
      <c r="I12" s="4" t="str">
        <f>VLOOKUP(A12,HOP!A:U,21,0)</f>
        <v>直采</v>
      </c>
    </row>
    <row r="14" spans="4:4">
      <c r="D14" s="4">
        <f>SUM(D2:D13)</f>
        <v>1471.48</v>
      </c>
    </row>
    <row r="15" spans="4:4">
      <c r="D15" s="4" t="s">
        <v>93</v>
      </c>
    </row>
    <row r="17" spans="1:3">
      <c r="A17" s="4" t="s">
        <v>94</v>
      </c>
      <c r="B17" s="4">
        <v>1471.48</v>
      </c>
      <c r="C17" s="4">
        <v>11491.49</v>
      </c>
    </row>
    <row r="18" spans="1:1">
      <c r="A18" s="4" t="s">
        <v>95</v>
      </c>
    </row>
    <row r="19" spans="1:1">
      <c r="A19" s="4" t="s">
        <v>96</v>
      </c>
    </row>
  </sheetData>
  <autoFilter ref="A1:W12">
    <extLst/>
  </autoFilter>
  <conditionalFormatting sqref="A1:A19 A21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999223407967835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30</v>
      </c>
      <c r="K2" s="1" t="s">
        <v>124</v>
      </c>
      <c r="L2" s="1" t="s">
        <v>124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999224129844876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  <c r="G3" s="1" t="s">
        <v>121</v>
      </c>
      <c r="H3" s="1" t="s">
        <v>122</v>
      </c>
      <c r="I3" s="1" t="s">
        <v>139</v>
      </c>
      <c r="J3" s="1" t="s">
        <v>30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126</v>
      </c>
      <c r="P3" s="1" t="s">
        <v>127</v>
      </c>
      <c r="Q3" s="1" t="s">
        <v>128</v>
      </c>
      <c r="R3" s="1" t="s">
        <v>144</v>
      </c>
      <c r="S3" s="1" t="s">
        <v>130</v>
      </c>
      <c r="T3" s="1" t="s">
        <v>131</v>
      </c>
      <c r="U3" s="1" t="s">
        <v>132</v>
      </c>
      <c r="V3" s="1" t="s">
        <v>145</v>
      </c>
    </row>
    <row r="4" s="1" customFormat="1" spans="1:22">
      <c r="A4" s="3">
        <v>999224786699311</v>
      </c>
      <c r="B4" s="1" t="s">
        <v>146</v>
      </c>
      <c r="C4" s="1" t="s">
        <v>147</v>
      </c>
      <c r="D4" s="1" t="s">
        <v>148</v>
      </c>
      <c r="E4" s="1" t="s">
        <v>149</v>
      </c>
      <c r="F4" s="1" t="s">
        <v>150</v>
      </c>
      <c r="G4" s="1" t="s">
        <v>121</v>
      </c>
      <c r="H4" s="1" t="s">
        <v>122</v>
      </c>
      <c r="I4" s="1" t="s">
        <v>151</v>
      </c>
      <c r="J4" s="1" t="s">
        <v>30</v>
      </c>
      <c r="K4" s="1" t="s">
        <v>152</v>
      </c>
      <c r="L4" s="1" t="s">
        <v>153</v>
      </c>
      <c r="M4" s="1" t="s">
        <v>154</v>
      </c>
      <c r="N4" s="1" t="s">
        <v>155</v>
      </c>
      <c r="O4" s="1" t="s">
        <v>126</v>
      </c>
      <c r="P4" s="1" t="s">
        <v>127</v>
      </c>
      <c r="Q4" s="1" t="s">
        <v>128</v>
      </c>
      <c r="R4" s="1" t="s">
        <v>156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3">
        <v>999224873683751</v>
      </c>
      <c r="B5" s="1" t="s">
        <v>157</v>
      </c>
      <c r="C5" s="1" t="s">
        <v>158</v>
      </c>
      <c r="D5" s="1" t="s">
        <v>159</v>
      </c>
      <c r="E5" s="1" t="s">
        <v>160</v>
      </c>
      <c r="F5" s="1" t="s">
        <v>161</v>
      </c>
      <c r="G5" s="1" t="s">
        <v>121</v>
      </c>
      <c r="H5" s="1" t="s">
        <v>122</v>
      </c>
      <c r="I5" s="1" t="s">
        <v>162</v>
      </c>
      <c r="J5" s="1" t="s">
        <v>30</v>
      </c>
      <c r="K5" s="1" t="s">
        <v>163</v>
      </c>
      <c r="L5" s="1" t="s">
        <v>163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164</v>
      </c>
      <c r="S5" s="1" t="s">
        <v>130</v>
      </c>
      <c r="T5" s="1" t="s">
        <v>131</v>
      </c>
      <c r="U5" s="1" t="s">
        <v>132</v>
      </c>
      <c r="V5" s="1" t="s">
        <v>165</v>
      </c>
    </row>
    <row r="6" s="1" customFormat="1" spans="1:22">
      <c r="A6" s="3">
        <v>999224917451950</v>
      </c>
      <c r="B6" s="1" t="s">
        <v>166</v>
      </c>
      <c r="C6" s="1" t="s">
        <v>167</v>
      </c>
      <c r="D6" s="1" t="s">
        <v>168</v>
      </c>
      <c r="E6" s="1" t="s">
        <v>169</v>
      </c>
      <c r="F6" s="1" t="s">
        <v>150</v>
      </c>
      <c r="G6" s="1" t="s">
        <v>121</v>
      </c>
      <c r="H6" s="1" t="s">
        <v>122</v>
      </c>
      <c r="I6" s="1" t="s">
        <v>170</v>
      </c>
      <c r="J6" s="1" t="s">
        <v>30</v>
      </c>
      <c r="K6" s="1" t="s">
        <v>171</v>
      </c>
      <c r="L6" s="1" t="s">
        <v>171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172</v>
      </c>
      <c r="S6" s="1" t="s">
        <v>130</v>
      </c>
      <c r="T6" s="1" t="s">
        <v>131</v>
      </c>
      <c r="U6" s="1" t="s">
        <v>132</v>
      </c>
      <c r="V6" s="1" t="s">
        <v>145</v>
      </c>
    </row>
    <row r="7" s="1" customFormat="1" spans="1:22">
      <c r="A7" s="3">
        <v>999225001032319</v>
      </c>
      <c r="B7" s="1" t="s">
        <v>173</v>
      </c>
      <c r="C7" s="1" t="s">
        <v>174</v>
      </c>
      <c r="D7" s="1" t="s">
        <v>175</v>
      </c>
      <c r="E7" s="1" t="s">
        <v>176</v>
      </c>
      <c r="F7" s="1" t="s">
        <v>150</v>
      </c>
      <c r="G7" s="1" t="s">
        <v>121</v>
      </c>
      <c r="H7" s="1" t="s">
        <v>122</v>
      </c>
      <c r="I7" s="1" t="s">
        <v>177</v>
      </c>
      <c r="J7" s="1" t="s">
        <v>30</v>
      </c>
      <c r="K7" s="1" t="s">
        <v>178</v>
      </c>
      <c r="L7" s="1" t="s">
        <v>178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179</v>
      </c>
      <c r="S7" s="1" t="s">
        <v>130</v>
      </c>
      <c r="T7" s="1" t="s">
        <v>131</v>
      </c>
      <c r="U7" s="1" t="s">
        <v>132</v>
      </c>
      <c r="V7" s="1" t="s">
        <v>145</v>
      </c>
    </row>
    <row r="8" s="1" customFormat="1" spans="1:22">
      <c r="A8" s="3">
        <v>999225006243948</v>
      </c>
      <c r="B8" s="1" t="s">
        <v>173</v>
      </c>
      <c r="C8" s="1" t="s">
        <v>180</v>
      </c>
      <c r="D8" s="1" t="s">
        <v>181</v>
      </c>
      <c r="E8" s="1" t="s">
        <v>182</v>
      </c>
      <c r="F8" s="1" t="s">
        <v>150</v>
      </c>
      <c r="G8" s="1" t="s">
        <v>121</v>
      </c>
      <c r="H8" s="1" t="s">
        <v>122</v>
      </c>
      <c r="I8" s="1" t="s">
        <v>183</v>
      </c>
      <c r="J8" s="1" t="s">
        <v>30</v>
      </c>
      <c r="K8" s="1" t="s">
        <v>184</v>
      </c>
      <c r="L8" s="1" t="s">
        <v>184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185</v>
      </c>
      <c r="S8" s="1" t="s">
        <v>130</v>
      </c>
      <c r="T8" s="1" t="s">
        <v>131</v>
      </c>
      <c r="U8" s="1" t="s">
        <v>132</v>
      </c>
      <c r="V8" s="1" t="s">
        <v>133</v>
      </c>
    </row>
    <row r="9" s="1" customFormat="1" spans="1:22">
      <c r="A9" s="3">
        <v>999225062140560</v>
      </c>
      <c r="B9" s="1" t="s">
        <v>186</v>
      </c>
      <c r="C9" s="1" t="s">
        <v>187</v>
      </c>
      <c r="D9" s="1" t="s">
        <v>181</v>
      </c>
      <c r="E9" s="1" t="s">
        <v>188</v>
      </c>
      <c r="F9" s="1" t="s">
        <v>138</v>
      </c>
      <c r="G9" s="1" t="s">
        <v>121</v>
      </c>
      <c r="H9" s="1" t="s">
        <v>122</v>
      </c>
      <c r="I9" s="1" t="s">
        <v>189</v>
      </c>
      <c r="J9" s="1" t="s">
        <v>30</v>
      </c>
      <c r="K9" s="1" t="s">
        <v>190</v>
      </c>
      <c r="L9" s="1" t="s">
        <v>190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191</v>
      </c>
      <c r="S9" s="1" t="s">
        <v>130</v>
      </c>
      <c r="T9" s="1" t="s">
        <v>131</v>
      </c>
      <c r="U9" s="1" t="s">
        <v>132</v>
      </c>
      <c r="V9" s="1" t="s">
        <v>133</v>
      </c>
    </row>
    <row r="10" s="1" customFormat="1" spans="1:22">
      <c r="A10" s="3">
        <v>999225488117726</v>
      </c>
      <c r="B10" s="1" t="s">
        <v>120</v>
      </c>
      <c r="C10" s="1" t="s">
        <v>192</v>
      </c>
      <c r="D10" s="1" t="s">
        <v>193</v>
      </c>
      <c r="E10" s="1" t="s">
        <v>194</v>
      </c>
      <c r="F10" s="1" t="s">
        <v>150</v>
      </c>
      <c r="G10" s="1" t="s">
        <v>121</v>
      </c>
      <c r="H10" s="1" t="s">
        <v>122</v>
      </c>
      <c r="I10" s="1" t="s">
        <v>195</v>
      </c>
      <c r="J10" s="1" t="s">
        <v>30</v>
      </c>
      <c r="K10" s="1" t="s">
        <v>196</v>
      </c>
      <c r="L10" s="1" t="s">
        <v>196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197</v>
      </c>
      <c r="S10" s="1" t="s">
        <v>130</v>
      </c>
      <c r="T10" s="1" t="s">
        <v>131</v>
      </c>
      <c r="U10" s="1" t="s">
        <v>132</v>
      </c>
      <c r="V10" s="1" t="s">
        <v>145</v>
      </c>
    </row>
    <row r="11" s="1" customFormat="1" spans="1:22">
      <c r="A11" s="3">
        <v>999225496779308</v>
      </c>
      <c r="B11" s="1" t="s">
        <v>120</v>
      </c>
      <c r="C11" s="1" t="s">
        <v>198</v>
      </c>
      <c r="D11" s="1" t="s">
        <v>193</v>
      </c>
      <c r="E11" s="1" t="s">
        <v>199</v>
      </c>
      <c r="F11" s="1" t="s">
        <v>150</v>
      </c>
      <c r="G11" s="1" t="s">
        <v>121</v>
      </c>
      <c r="H11" s="1" t="s">
        <v>122</v>
      </c>
      <c r="I11" s="1" t="s">
        <v>200</v>
      </c>
      <c r="J11" s="1" t="s">
        <v>30</v>
      </c>
      <c r="K11" s="1" t="s">
        <v>201</v>
      </c>
      <c r="L11" s="1" t="s">
        <v>201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128</v>
      </c>
      <c r="R11" s="1" t="s">
        <v>202</v>
      </c>
      <c r="S11" s="1" t="s">
        <v>130</v>
      </c>
      <c r="T11" s="1" t="s">
        <v>131</v>
      </c>
      <c r="U11" s="1" t="s">
        <v>132</v>
      </c>
      <c r="V11" s="1" t="s">
        <v>145</v>
      </c>
    </row>
    <row r="12" s="1" customFormat="1" spans="1:22">
      <c r="A12" s="3">
        <v>999225502845501</v>
      </c>
      <c r="B12" s="1" t="s">
        <v>150</v>
      </c>
      <c r="C12" s="1" t="s">
        <v>203</v>
      </c>
      <c r="D12" s="1" t="s">
        <v>204</v>
      </c>
      <c r="E12" s="1" t="s">
        <v>205</v>
      </c>
      <c r="F12" s="1" t="s">
        <v>150</v>
      </c>
      <c r="G12" s="1" t="s">
        <v>121</v>
      </c>
      <c r="H12" s="1" t="s">
        <v>122</v>
      </c>
      <c r="I12" s="1" t="s">
        <v>206</v>
      </c>
      <c r="J12" s="1" t="s">
        <v>30</v>
      </c>
      <c r="K12" s="1" t="s">
        <v>207</v>
      </c>
      <c r="L12" s="1" t="s">
        <v>207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128</v>
      </c>
      <c r="R12" s="1" t="s">
        <v>208</v>
      </c>
      <c r="S12" s="1" t="s">
        <v>130</v>
      </c>
      <c r="T12" s="1" t="s">
        <v>131</v>
      </c>
      <c r="U12" s="1" t="s">
        <v>132</v>
      </c>
      <c r="V12" s="1" t="s">
        <v>209</v>
      </c>
    </row>
    <row r="1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2023-07-26T01:41:26Z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