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对账!$1:$20</definedName>
  </definedNames>
  <calcPr calcId="144525"/>
</workbook>
</file>

<file path=xl/sharedStrings.xml><?xml version="1.0" encoding="utf-8"?>
<sst xmlns="http://schemas.openxmlformats.org/spreadsheetml/2006/main" count="339" uniqueCount="148">
  <si>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</si>
  <si>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</si>
  <si>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</si>
  <si>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</si>
  <si>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</si>
  <si>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</si>
  <si>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</si>
  <si>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</si>
  <si>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</si>
  <si>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</si>
  <si>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</si>
  <si>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</si>
  <si>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</si>
  <si>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</si>
  <si>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</si>
  <si>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</si>
  <si>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</si>
  <si>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</si>
  <si>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</si>
  <si>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</si>
  <si>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</si>
  <si>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</si>
  <si>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</si>
  <si>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</si>
  <si>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</si>
  <si>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999224894795424	</t>
  </si>
  <si>
    <t>Ctrip</t>
  </si>
  <si>
    <t>正常</t>
  </si>
  <si>
    <t>[香港]香港九龙海逸君绰酒店(Harbour Grand Kowloon)(17095949)</t>
  </si>
  <si>
    <t>高级客房(至少连住2晚及以上)&lt;特惠&gt;&lt;双人入住&gt;&lt;内宾&gt;&lt;无早&gt;</t>
  </si>
  <si>
    <t>CNY</t>
  </si>
  <si>
    <t>TAO sha,XU baoqing</t>
  </si>
  <si>
    <t>CA363230727CNY</t>
  </si>
  <si>
    <t>未提现</t>
  </si>
  <si>
    <t>携程开票</t>
  </si>
  <si>
    <t xml:space="preserve">3535401	</t>
  </si>
  <si>
    <t xml:space="preserve">	</t>
  </si>
  <si>
    <t xml:space="preserve">999224898378255	</t>
  </si>
  <si>
    <t>[香港]香港九龙海湾酒店(Kowloon Harbourfront Hotel)(25665271)</t>
  </si>
  <si>
    <t>双卧室城景套房(至少提前7天预订)(至少连住2晚及以上)&lt;三人入住&gt;&lt;内宾&gt;&lt;无早&gt;</t>
  </si>
  <si>
    <t>HU/FEIRAN,HU/QIN,PEI/HANYU</t>
  </si>
  <si>
    <t xml:space="preserve">3535987	</t>
  </si>
  <si>
    <t xml:space="preserve">999224974670150	</t>
  </si>
  <si>
    <t>[梅州]梅州白天鹅迎宾馆(100697959)</t>
  </si>
  <si>
    <t>商务江景双床房&lt;超值特惠&gt;&lt;双人入住&gt;&lt;日历房套餐高价值&gt;&lt;单早&gt;&lt;新酒店礼盒&gt;</t>
  </si>
  <si>
    <t>熊周芬</t>
  </si>
  <si>
    <t xml:space="preserve">111	</t>
  </si>
  <si>
    <t xml:space="preserve">999225103778963	</t>
  </si>
  <si>
    <t>[香港]香港九龙酒店(The Kowloon Hotel)(9826444)</t>
  </si>
  <si>
    <t>豪华房(至少提前5天预订)(至少连住2晚及以上)&lt;双人入住&gt;&lt;内宾&gt;&lt;无早&gt;</t>
  </si>
  <si>
    <t>HUANG/KUN,SHI/XINPENG</t>
  </si>
  <si>
    <t xml:space="preserve">3587678	</t>
  </si>
  <si>
    <t xml:space="preserve">999225103893636	</t>
  </si>
  <si>
    <t>高级房(至少提前5天预订)(至少连住2晚及以上)&lt;双人入住&gt;&lt;内宾&gt;&lt;无早&gt;</t>
  </si>
  <si>
    <t>KUAK/CHEE FOONG,KOK/OI PING,LEE/KUM WENG</t>
  </si>
  <si>
    <t xml:space="preserve">3587696	</t>
  </si>
  <si>
    <t xml:space="preserve">999225103932857	</t>
  </si>
  <si>
    <t>LIOW/WEI LOON,LEE/HOR KEI</t>
  </si>
  <si>
    <t xml:space="preserve">3587700	</t>
  </si>
  <si>
    <t xml:space="preserve">999225104895280	</t>
  </si>
  <si>
    <t>LEE/KUM WENG</t>
  </si>
  <si>
    <t xml:space="preserve">3588007	</t>
  </si>
  <si>
    <t xml:space="preserve">999225119941531	</t>
  </si>
  <si>
    <t>Liao/lijun,Zu/Yingying,Liao/Manrong,Zu/Yunting</t>
  </si>
  <si>
    <t xml:space="preserve">3591355	</t>
  </si>
  <si>
    <t xml:space="preserve">999225185591155	</t>
  </si>
  <si>
    <t>[香港]香港富荟旺角酒店(iclub Mong Kok Hotel)(69311702)</t>
  </si>
  <si>
    <t>卓荟客房(至少提前3天预订)&lt;连住2-7晚&gt;&lt;双人入住&gt;&lt;内宾&gt;&lt;无早&gt;</t>
  </si>
  <si>
    <t>LI/XIAOYAN</t>
  </si>
  <si>
    <t xml:space="preserve">3606219	</t>
  </si>
  <si>
    <t>取消</t>
  </si>
  <si>
    <t xml:space="preserve">999225251366237	</t>
  </si>
  <si>
    <t>[香港]米易商务宾馆(ME EASY HOSTEL)(106320562)</t>
  </si>
  <si>
    <t>双床房&lt;特惠专享&gt;&lt;双人入住&gt;&lt;无早&gt;</t>
  </si>
  <si>
    <t>ZHENG/XIAOFENG</t>
  </si>
  <si>
    <t xml:space="preserve">3619472	</t>
  </si>
  <si>
    <t>，</t>
  </si>
  <si>
    <t>202306261951210069</t>
  </si>
  <si>
    <t>A230727094154481</t>
  </si>
  <si>
    <t>房集：i230727093032 553元</t>
  </si>
  <si>
    <t>CNY / HKD 当前参考汇率: 1.091855097</t>
  </si>
  <si>
    <t>总计：19988.26 CNY/
21824.28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</si>
  <si>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</si>
  <si>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</si>
  <si>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</si>
  <si>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</si>
  <si>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</si>
  <si>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</si>
  <si>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</si>
  <si>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</si>
  <si>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</si>
  <si>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</si>
  <si>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</si>
  <si>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</si>
  <si>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</si>
  <si>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</si>
  <si>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</si>
  <si>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</si>
  <si>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</si>
  <si>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</si>
  <si>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</si>
  <si>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2023-06-21</t>
  </si>
  <si>
    <t>3535401</t>
  </si>
  <si>
    <t>香港九龙海逸君绰酒店</t>
  </si>
  <si>
    <t>2023-07-10</t>
  </si>
  <si>
    <t>2023-07-12</t>
  </si>
  <si>
    <t>退房日周结</t>
  </si>
  <si>
    <t>3828.00</t>
  </si>
  <si>
    <t>RMB</t>
  </si>
  <si>
    <t>0</t>
  </si>
  <si>
    <t>0.00</t>
  </si>
  <si>
    <t>携程国内直连(DD)</t>
  </si>
  <si>
    <t>01.011249</t>
  </si>
  <si>
    <t>2023-06-28 12:30:02</t>
  </si>
  <si>
    <t>否</t>
  </si>
  <si>
    <t>汇智国际旅游发展有限公司</t>
  </si>
  <si>
    <t>直采</t>
  </si>
  <si>
    <t>中国</t>
  </si>
  <si>
    <t>2023-06-22</t>
  </si>
  <si>
    <t>3535987</t>
  </si>
  <si>
    <t>香港九龙海湾酒店</t>
  </si>
  <si>
    <t>HU FEIRAN,HU QIN,PEI HANYU</t>
  </si>
  <si>
    <t>2023-07-02</t>
  </si>
  <si>
    <t>9183.00</t>
  </si>
  <si>
    <t>2023-06-26 14:16:37</t>
  </si>
  <si>
    <t>2023-07-03</t>
  </si>
  <si>
    <t>3587678</t>
  </si>
  <si>
    <t>香港九龙酒店</t>
  </si>
  <si>
    <t>HUANG KUN,SHI XINPENG</t>
  </si>
  <si>
    <t>1580.00</t>
  </si>
  <si>
    <t>2023-07-04 10:39:13</t>
  </si>
  <si>
    <t>2023-07-04</t>
  </si>
  <si>
    <t>3591355</t>
  </si>
  <si>
    <t>Liao lijun,Zu Yingying,Liao Manrong,Zu Yunting</t>
  </si>
  <si>
    <t>3244.00</t>
  </si>
  <si>
    <t>2023-07-05 12:01:21</t>
  </si>
  <si>
    <t>2023-07-07</t>
  </si>
  <si>
    <t>3606219</t>
  </si>
  <si>
    <t>香港富荟旺角酒店</t>
  </si>
  <si>
    <t>LI XIAOYAN</t>
  </si>
  <si>
    <t>1332.00</t>
  </si>
  <si>
    <t>2023-07-08 19:35:28</t>
  </si>
  <si>
    <t>2023-07-11</t>
  </si>
  <si>
    <t>3619472</t>
  </si>
  <si>
    <t>米易商务宾馆</t>
  </si>
  <si>
    <t>ZHENG XIAOFENG</t>
  </si>
  <si>
    <t>268.26</t>
  </si>
  <si>
    <t>2023-07-11 09:53:00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</si>
</sst>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  <xf numFmtId="0" fontId="0" fillId="0" borderId="0" xfId="0" applyFill="1" applyAlignmen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23</xdr:row>
      <xdr:rowOff>0</xdr:rowOff>
    </xdr:from>
    <xdr:to>
      <xdr:col>14</xdr:col>
      <xdr:colOff>314325</xdr:colOff>
      <xdr:row>53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257550"/>
          <a:ext cx="10429875" cy="52197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4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45117</v>
      </c>
      <c r="G2" s="6">
        <v>45119</v>
      </c>
      <c r="H2" s="4">
        <v>2</v>
      </c>
      <c r="I2" s="4">
        <v>2</v>
      </c>
      <c r="J2" s="4">
        <v>4</v>
      </c>
      <c r="K2" s="4" t="s">
        <v>30</v>
      </c>
      <c r="L2" s="4">
        <v>3828</v>
      </c>
      <c r="M2" s="4">
        <v>3828</v>
      </c>
      <c r="N2" s="4" t="s">
        <v>31</v>
      </c>
      <c r="O2" s="4" t="s">
        <v>32</v>
      </c>
      <c r="P2" s="4" t="s">
        <v>33</v>
      </c>
      <c r="Q2" s="4">
        <v>0</v>
      </c>
      <c r="R2" s="7">
        <v>45098.0000115741</v>
      </c>
      <c r="S2" s="6">
        <v>45134</v>
      </c>
      <c r="T2" s="4" t="s">
        <v>34</v>
      </c>
      <c r="U2" s="4">
        <v>3828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45109</v>
      </c>
      <c r="G3" s="6">
        <v>45119</v>
      </c>
      <c r="H3" s="4">
        <v>1</v>
      </c>
      <c r="I3" s="4">
        <v>10</v>
      </c>
      <c r="J3" s="4">
        <v>10</v>
      </c>
      <c r="K3" s="4" t="s">
        <v>30</v>
      </c>
      <c r="L3" s="4">
        <v>9183</v>
      </c>
      <c r="M3" s="4">
        <v>9183</v>
      </c>
      <c r="N3" s="4" t="s">
        <v>40</v>
      </c>
      <c r="O3" s="4" t="s">
        <v>32</v>
      </c>
      <c r="P3" s="4" t="s">
        <v>33</v>
      </c>
      <c r="Q3" s="4">
        <v>0</v>
      </c>
      <c r="R3" s="7">
        <v>45099.0000115741</v>
      </c>
      <c r="S3" s="6">
        <v>45134</v>
      </c>
      <c r="T3" s="4" t="s">
        <v>34</v>
      </c>
      <c r="U3" s="4">
        <v>9183</v>
      </c>
      <c r="V3" s="4">
        <v>0</v>
      </c>
      <c r="W3" s="4">
        <v>0</v>
      </c>
      <c r="X3" s="4" t="s">
        <v>41</v>
      </c>
      <c r="Y3" s="4" t="s">
        <v>36</v>
      </c>
    </row>
    <row r="4" s="4" customFormat="1" spans="1:25">
      <c r="A4" s="4" t="s">
        <v>42</v>
      </c>
      <c r="B4" s="4" t="s">
        <v>26</v>
      </c>
      <c r="C4" s="4" t="s">
        <v>27</v>
      </c>
      <c r="D4" s="4" t="s">
        <v>43</v>
      </c>
      <c r="E4" s="4" t="s">
        <v>44</v>
      </c>
      <c r="F4" s="6">
        <v>45117</v>
      </c>
      <c r="G4" s="6">
        <v>45119</v>
      </c>
      <c r="H4" s="4">
        <v>1</v>
      </c>
      <c r="I4" s="4">
        <v>2</v>
      </c>
      <c r="J4" s="4">
        <v>2</v>
      </c>
      <c r="K4" s="4" t="s">
        <v>30</v>
      </c>
      <c r="L4" s="4">
        <v>553</v>
      </c>
      <c r="M4" s="4">
        <v>553</v>
      </c>
      <c r="N4" s="4" t="s">
        <v>45</v>
      </c>
      <c r="O4" s="4" t="s">
        <v>32</v>
      </c>
      <c r="P4" s="4" t="s">
        <v>33</v>
      </c>
      <c r="Q4" s="4">
        <v>0</v>
      </c>
      <c r="R4" s="7">
        <v>45103.0000115741</v>
      </c>
      <c r="S4" s="6">
        <v>45134</v>
      </c>
      <c r="T4" s="4" t="s">
        <v>34</v>
      </c>
      <c r="U4" s="4">
        <v>553</v>
      </c>
      <c r="V4" s="4">
        <v>0</v>
      </c>
      <c r="W4" s="4">
        <v>0</v>
      </c>
      <c r="X4" s="4" t="s">
        <v>36</v>
      </c>
      <c r="Y4" s="4" t="s">
        <v>46</v>
      </c>
    </row>
    <row r="5" s="4" customFormat="1" spans="1:25">
      <c r="A5" s="4" t="s">
        <v>47</v>
      </c>
      <c r="B5" s="4" t="s">
        <v>26</v>
      </c>
      <c r="C5" s="4" t="s">
        <v>27</v>
      </c>
      <c r="D5" s="4" t="s">
        <v>48</v>
      </c>
      <c r="E5" s="4" t="s">
        <v>49</v>
      </c>
      <c r="F5" s="6">
        <v>45117</v>
      </c>
      <c r="G5" s="6">
        <v>45119</v>
      </c>
      <c r="H5" s="4">
        <v>1</v>
      </c>
      <c r="I5" s="4">
        <v>2</v>
      </c>
      <c r="J5" s="4">
        <v>2</v>
      </c>
      <c r="K5" s="4" t="s">
        <v>30</v>
      </c>
      <c r="L5" s="4">
        <v>1580</v>
      </c>
      <c r="M5" s="4">
        <v>1580</v>
      </c>
      <c r="N5" s="4" t="s">
        <v>50</v>
      </c>
      <c r="O5" s="4" t="s">
        <v>32</v>
      </c>
      <c r="P5" s="4" t="s">
        <v>33</v>
      </c>
      <c r="Q5" s="4">
        <v>0</v>
      </c>
      <c r="R5" s="7">
        <v>45110.0000115741</v>
      </c>
      <c r="S5" s="6">
        <v>45134</v>
      </c>
      <c r="T5" s="4" t="s">
        <v>34</v>
      </c>
      <c r="U5" s="4">
        <v>1580</v>
      </c>
      <c r="V5" s="4">
        <v>0</v>
      </c>
      <c r="W5" s="4">
        <v>0</v>
      </c>
      <c r="X5" s="4" t="s">
        <v>51</v>
      </c>
      <c r="Y5" s="4" t="s">
        <v>36</v>
      </c>
    </row>
    <row r="6" s="4" customFormat="1" spans="1:25">
      <c r="A6" s="4" t="s">
        <v>52</v>
      </c>
      <c r="B6" s="4" t="s">
        <v>26</v>
      </c>
      <c r="C6" s="4" t="s">
        <v>27</v>
      </c>
      <c r="D6" s="4" t="s">
        <v>48</v>
      </c>
      <c r="E6" s="4" t="s">
        <v>53</v>
      </c>
      <c r="F6" s="6">
        <v>45117</v>
      </c>
      <c r="G6" s="6">
        <v>45119</v>
      </c>
      <c r="H6" s="4">
        <v>2</v>
      </c>
      <c r="I6" s="4">
        <v>2</v>
      </c>
      <c r="J6" s="4">
        <v>4</v>
      </c>
      <c r="K6" s="4" t="s">
        <v>30</v>
      </c>
      <c r="L6" s="4">
        <v>3120</v>
      </c>
      <c r="M6" s="4">
        <v>3120</v>
      </c>
      <c r="N6" s="4" t="s">
        <v>54</v>
      </c>
      <c r="O6" s="4" t="s">
        <v>32</v>
      </c>
      <c r="P6" s="4" t="s">
        <v>33</v>
      </c>
      <c r="Q6" s="4">
        <v>0</v>
      </c>
      <c r="R6" s="7">
        <v>45110.0000115741</v>
      </c>
      <c r="S6" s="6">
        <v>45134</v>
      </c>
      <c r="T6" s="4" t="s">
        <v>34</v>
      </c>
      <c r="U6" s="4">
        <v>3120</v>
      </c>
      <c r="V6" s="4">
        <v>0</v>
      </c>
      <c r="W6" s="4">
        <v>0</v>
      </c>
      <c r="X6" s="4" t="s">
        <v>55</v>
      </c>
      <c r="Y6" s="4" t="s">
        <v>36</v>
      </c>
    </row>
    <row r="7" s="4" customFormat="1" spans="1:25">
      <c r="A7" s="4" t="s">
        <v>56</v>
      </c>
      <c r="B7" s="4" t="s">
        <v>26</v>
      </c>
      <c r="C7" s="4" t="s">
        <v>27</v>
      </c>
      <c r="D7" s="4" t="s">
        <v>48</v>
      </c>
      <c r="E7" s="4" t="s">
        <v>49</v>
      </c>
      <c r="F7" s="6">
        <v>45117</v>
      </c>
      <c r="G7" s="6">
        <v>45119</v>
      </c>
      <c r="H7" s="4">
        <v>1</v>
      </c>
      <c r="I7" s="4">
        <v>2</v>
      </c>
      <c r="J7" s="4">
        <v>2</v>
      </c>
      <c r="K7" s="4" t="s">
        <v>30</v>
      </c>
      <c r="L7" s="4">
        <v>1580</v>
      </c>
      <c r="M7" s="4">
        <v>1580</v>
      </c>
      <c r="N7" s="4" t="s">
        <v>57</v>
      </c>
      <c r="O7" s="4" t="s">
        <v>32</v>
      </c>
      <c r="P7" s="4" t="s">
        <v>33</v>
      </c>
      <c r="Q7" s="4">
        <v>0</v>
      </c>
      <c r="R7" s="7">
        <v>45110.0000115741</v>
      </c>
      <c r="S7" s="6">
        <v>45134</v>
      </c>
      <c r="T7" s="4" t="s">
        <v>34</v>
      </c>
      <c r="U7" s="4">
        <v>1580</v>
      </c>
      <c r="V7" s="4">
        <v>0</v>
      </c>
      <c r="W7" s="4">
        <v>0</v>
      </c>
      <c r="X7" s="4" t="s">
        <v>58</v>
      </c>
      <c r="Y7" s="4" t="s">
        <v>36</v>
      </c>
    </row>
    <row r="8" s="4" customFormat="1" spans="1:25">
      <c r="A8" s="4" t="s">
        <v>59</v>
      </c>
      <c r="B8" s="4" t="s">
        <v>26</v>
      </c>
      <c r="C8" s="4" t="s">
        <v>27</v>
      </c>
      <c r="D8" s="4" t="s">
        <v>48</v>
      </c>
      <c r="E8" s="4" t="s">
        <v>53</v>
      </c>
      <c r="F8" s="6">
        <v>45117</v>
      </c>
      <c r="G8" s="6">
        <v>45119</v>
      </c>
      <c r="H8" s="4">
        <v>1</v>
      </c>
      <c r="I8" s="4">
        <v>2</v>
      </c>
      <c r="J8" s="4">
        <v>2</v>
      </c>
      <c r="K8" s="4" t="s">
        <v>30</v>
      </c>
      <c r="L8" s="4">
        <v>1560</v>
      </c>
      <c r="M8" s="4">
        <v>1560</v>
      </c>
      <c r="N8" s="4" t="s">
        <v>60</v>
      </c>
      <c r="O8" s="4" t="s">
        <v>32</v>
      </c>
      <c r="P8" s="4" t="s">
        <v>33</v>
      </c>
      <c r="Q8" s="4">
        <v>0</v>
      </c>
      <c r="R8" s="7">
        <v>45110.0000115741</v>
      </c>
      <c r="S8" s="6">
        <v>45134</v>
      </c>
      <c r="T8" s="4" t="s">
        <v>34</v>
      </c>
      <c r="U8" s="4">
        <v>1560</v>
      </c>
      <c r="V8" s="4">
        <v>0</v>
      </c>
      <c r="W8" s="4">
        <v>0</v>
      </c>
      <c r="X8" s="4" t="s">
        <v>61</v>
      </c>
      <c r="Y8" s="4" t="s">
        <v>36</v>
      </c>
    </row>
    <row r="9" s="4" customFormat="1" spans="1:25">
      <c r="A9" s="4" t="s">
        <v>62</v>
      </c>
      <c r="B9" s="4" t="s">
        <v>26</v>
      </c>
      <c r="C9" s="4" t="s">
        <v>27</v>
      </c>
      <c r="D9" s="4" t="s">
        <v>48</v>
      </c>
      <c r="E9" s="4" t="s">
        <v>49</v>
      </c>
      <c r="F9" s="6">
        <v>45117</v>
      </c>
      <c r="G9" s="6">
        <v>45119</v>
      </c>
      <c r="H9" s="4">
        <v>2</v>
      </c>
      <c r="I9" s="4">
        <v>2</v>
      </c>
      <c r="J9" s="4">
        <v>4</v>
      </c>
      <c r="K9" s="4" t="s">
        <v>30</v>
      </c>
      <c r="L9" s="4">
        <v>3244</v>
      </c>
      <c r="M9" s="4">
        <v>3244</v>
      </c>
      <c r="N9" s="4" t="s">
        <v>63</v>
      </c>
      <c r="O9" s="4" t="s">
        <v>32</v>
      </c>
      <c r="P9" s="4" t="s">
        <v>33</v>
      </c>
      <c r="Q9" s="4">
        <v>0</v>
      </c>
      <c r="R9" s="7">
        <v>45111</v>
      </c>
      <c r="S9" s="6">
        <v>45134</v>
      </c>
      <c r="T9" s="4" t="s">
        <v>34</v>
      </c>
      <c r="U9" s="4">
        <v>3244</v>
      </c>
      <c r="V9" s="4">
        <v>0</v>
      </c>
      <c r="W9" s="4">
        <v>0</v>
      </c>
      <c r="X9" s="4" t="s">
        <v>64</v>
      </c>
      <c r="Y9" s="4" t="s">
        <v>36</v>
      </c>
    </row>
    <row r="10" s="4" customFormat="1" spans="1:25">
      <c r="A10" s="4" t="s">
        <v>65</v>
      </c>
      <c r="B10" s="4" t="s">
        <v>26</v>
      </c>
      <c r="C10" s="4" t="s">
        <v>27</v>
      </c>
      <c r="D10" s="4" t="s">
        <v>66</v>
      </c>
      <c r="E10" s="4" t="s">
        <v>67</v>
      </c>
      <c r="F10" s="6">
        <v>45117</v>
      </c>
      <c r="G10" s="6">
        <v>45119</v>
      </c>
      <c r="H10" s="4">
        <v>1</v>
      </c>
      <c r="I10" s="4">
        <v>2</v>
      </c>
      <c r="J10" s="4">
        <v>2</v>
      </c>
      <c r="K10" s="4" t="s">
        <v>30</v>
      </c>
      <c r="L10" s="4">
        <v>1332</v>
      </c>
      <c r="M10" s="4">
        <v>1332</v>
      </c>
      <c r="N10" s="4" t="s">
        <v>68</v>
      </c>
      <c r="O10" s="4" t="s">
        <v>32</v>
      </c>
      <c r="P10" s="4" t="s">
        <v>33</v>
      </c>
      <c r="Q10" s="4">
        <v>0</v>
      </c>
      <c r="R10" s="7">
        <v>45114.0000115741</v>
      </c>
      <c r="S10" s="6">
        <v>45134</v>
      </c>
      <c r="T10" s="4" t="s">
        <v>34</v>
      </c>
      <c r="U10" s="4">
        <v>1332</v>
      </c>
      <c r="V10" s="4">
        <v>0</v>
      </c>
      <c r="W10" s="4">
        <v>0</v>
      </c>
      <c r="X10" s="4" t="s">
        <v>69</v>
      </c>
      <c r="Y10" s="4" t="s">
        <v>36</v>
      </c>
    </row>
    <row r="11" s="4" customFormat="1" spans="1:25">
      <c r="A11" s="4" t="s">
        <v>56</v>
      </c>
      <c r="B11" s="4" t="s">
        <v>26</v>
      </c>
      <c r="C11" s="4" t="s">
        <v>70</v>
      </c>
      <c r="D11" s="4" t="s">
        <v>48</v>
      </c>
      <c r="E11" s="4" t="s">
        <v>49</v>
      </c>
      <c r="F11" s="6">
        <v>45117</v>
      </c>
      <c r="G11" s="6">
        <v>45119</v>
      </c>
      <c r="H11" s="4">
        <v>1</v>
      </c>
      <c r="I11" s="4">
        <v>2</v>
      </c>
      <c r="J11" s="4">
        <v>2</v>
      </c>
      <c r="K11" s="4" t="s">
        <v>30</v>
      </c>
      <c r="L11" s="4">
        <v>-1580</v>
      </c>
      <c r="M11" s="4">
        <v>-1580</v>
      </c>
      <c r="N11" s="4" t="s">
        <v>57</v>
      </c>
      <c r="O11" s="4" t="s">
        <v>32</v>
      </c>
      <c r="P11" s="4" t="s">
        <v>33</v>
      </c>
      <c r="Q11" s="4">
        <v>0</v>
      </c>
      <c r="R11" s="7">
        <v>45110.0000115741</v>
      </c>
      <c r="S11" s="6">
        <v>45134</v>
      </c>
      <c r="T11" s="4" t="s">
        <v>34</v>
      </c>
      <c r="U11" s="4">
        <v>-1580</v>
      </c>
      <c r="V11" s="4">
        <v>0</v>
      </c>
      <c r="W11" s="4">
        <v>0</v>
      </c>
      <c r="X11" s="4" t="s">
        <v>58</v>
      </c>
      <c r="Y11" s="4" t="s">
        <v>36</v>
      </c>
    </row>
    <row r="12" s="4" customFormat="1" spans="1:25">
      <c r="A12" s="4" t="s">
        <v>59</v>
      </c>
      <c r="B12" s="4" t="s">
        <v>26</v>
      </c>
      <c r="C12" s="4" t="s">
        <v>70</v>
      </c>
      <c r="D12" s="4" t="s">
        <v>48</v>
      </c>
      <c r="E12" s="4" t="s">
        <v>53</v>
      </c>
      <c r="F12" s="6">
        <v>45117</v>
      </c>
      <c r="G12" s="6">
        <v>45119</v>
      </c>
      <c r="H12" s="4">
        <v>1</v>
      </c>
      <c r="I12" s="4">
        <v>2</v>
      </c>
      <c r="J12" s="4">
        <v>2</v>
      </c>
      <c r="K12" s="4" t="s">
        <v>30</v>
      </c>
      <c r="L12" s="4">
        <v>-1560</v>
      </c>
      <c r="M12" s="4">
        <v>-1560</v>
      </c>
      <c r="N12" s="4" t="s">
        <v>60</v>
      </c>
      <c r="O12" s="4" t="s">
        <v>32</v>
      </c>
      <c r="P12" s="4" t="s">
        <v>33</v>
      </c>
      <c r="Q12" s="4">
        <v>0</v>
      </c>
      <c r="R12" s="7">
        <v>45110.0000115741</v>
      </c>
      <c r="S12" s="6">
        <v>45134</v>
      </c>
      <c r="T12" s="4" t="s">
        <v>34</v>
      </c>
      <c r="U12" s="4">
        <v>-1560</v>
      </c>
      <c r="V12" s="4">
        <v>0</v>
      </c>
      <c r="W12" s="4">
        <v>0</v>
      </c>
      <c r="X12" s="4" t="s">
        <v>61</v>
      </c>
      <c r="Y12" s="4" t="s">
        <v>36</v>
      </c>
    </row>
    <row r="13" s="4" customFormat="1" spans="1:25">
      <c r="A13" s="4" t="s">
        <v>52</v>
      </c>
      <c r="B13" s="4" t="s">
        <v>26</v>
      </c>
      <c r="C13" s="4" t="s">
        <v>70</v>
      </c>
      <c r="D13" s="4" t="s">
        <v>48</v>
      </c>
      <c r="E13" s="4" t="s">
        <v>53</v>
      </c>
      <c r="F13" s="6">
        <v>45117</v>
      </c>
      <c r="G13" s="6">
        <v>45119</v>
      </c>
      <c r="H13" s="4">
        <v>2</v>
      </c>
      <c r="I13" s="4">
        <v>2</v>
      </c>
      <c r="J13" s="4">
        <v>4</v>
      </c>
      <c r="K13" s="4" t="s">
        <v>30</v>
      </c>
      <c r="L13" s="4">
        <v>-3120</v>
      </c>
      <c r="M13" s="4">
        <v>-3120</v>
      </c>
      <c r="N13" s="4" t="s">
        <v>54</v>
      </c>
      <c r="O13" s="4" t="s">
        <v>32</v>
      </c>
      <c r="P13" s="4" t="s">
        <v>33</v>
      </c>
      <c r="Q13" s="4">
        <v>0</v>
      </c>
      <c r="R13" s="7">
        <v>45110.0000115741</v>
      </c>
      <c r="S13" s="6">
        <v>45134</v>
      </c>
      <c r="T13" s="4" t="s">
        <v>34</v>
      </c>
      <c r="U13" s="4">
        <v>-3120</v>
      </c>
      <c r="V13" s="4">
        <v>0</v>
      </c>
      <c r="W13" s="4">
        <v>0</v>
      </c>
      <c r="X13" s="4" t="s">
        <v>55</v>
      </c>
      <c r="Y13" s="4" t="s">
        <v>36</v>
      </c>
    </row>
    <row r="14" s="4" customFormat="1" spans="1:25">
      <c r="A14" s="4" t="s">
        <v>71</v>
      </c>
      <c r="B14" s="4" t="s">
        <v>26</v>
      </c>
      <c r="C14" s="4" t="s">
        <v>27</v>
      </c>
      <c r="D14" s="4" t="s">
        <v>72</v>
      </c>
      <c r="E14" s="4" t="s">
        <v>73</v>
      </c>
      <c r="F14" s="6">
        <v>45118</v>
      </c>
      <c r="G14" s="6">
        <v>45119</v>
      </c>
      <c r="H14" s="4">
        <v>1</v>
      </c>
      <c r="I14" s="4">
        <v>1</v>
      </c>
      <c r="J14" s="4">
        <v>1</v>
      </c>
      <c r="K14" s="4" t="s">
        <v>30</v>
      </c>
      <c r="L14" s="4">
        <v>268.26</v>
      </c>
      <c r="M14" s="4">
        <v>268.26</v>
      </c>
      <c r="N14" s="4" t="s">
        <v>74</v>
      </c>
      <c r="O14" s="4" t="s">
        <v>32</v>
      </c>
      <c r="P14" s="4" t="s">
        <v>33</v>
      </c>
      <c r="Q14" s="4">
        <v>0</v>
      </c>
      <c r="R14" s="7">
        <v>45118</v>
      </c>
      <c r="S14" s="6">
        <v>45134</v>
      </c>
      <c r="T14" s="4" t="s">
        <v>34</v>
      </c>
      <c r="U14" s="4">
        <v>268.26</v>
      </c>
      <c r="V14" s="4">
        <v>0</v>
      </c>
      <c r="W14" s="4">
        <v>0</v>
      </c>
      <c r="X14" s="4" t="s">
        <v>75</v>
      </c>
      <c r="Y14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20"/>
  <sheetViews>
    <sheetView tabSelected="1" workbookViewId="0">
      <selection activeCell="A17" sqref="A17:E20"/>
    </sheetView>
  </sheetViews>
  <sheetFormatPr defaultColWidth="9" defaultRowHeight="13.5"/>
  <cols>
    <col min="1" max="1" width="12.625" style="4"/>
    <col min="2" max="3" width="10.375" style="4"/>
    <col min="4" max="4" width="9.375" style="4"/>
    <col min="5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76</v>
      </c>
    </row>
    <row r="2" s="4" customFormat="1" spans="1:9">
      <c r="A2" s="5">
        <v>999224894795424</v>
      </c>
      <c r="B2" s="6">
        <v>45117</v>
      </c>
      <c r="C2" s="6">
        <v>45119</v>
      </c>
      <c r="D2" s="4">
        <v>3828</v>
      </c>
      <c r="E2" s="4" t="str">
        <f>VLOOKUP(A2,HOP!A:L,12,0)</f>
        <v>3828.00</v>
      </c>
      <c r="F2" s="4" t="str">
        <f>VLOOKUP(A2,HOP!A:C,3,0)</f>
        <v>3535401</v>
      </c>
      <c r="G2" s="4">
        <f>D2-E2</f>
        <v>0</v>
      </c>
      <c r="H2" s="4" t="str">
        <f>$H$1&amp;F2</f>
        <v>，3535401</v>
      </c>
      <c r="I2" s="4" t="str">
        <f>VLOOKUP(A2,HOP!A:U,21,0)</f>
        <v>直采</v>
      </c>
    </row>
    <row r="3" s="4" customFormat="1" spans="1:9">
      <c r="A3" s="5">
        <v>999224898378255</v>
      </c>
      <c r="B3" s="6">
        <v>45109</v>
      </c>
      <c r="C3" s="6">
        <v>45119</v>
      </c>
      <c r="D3" s="4">
        <v>9183</v>
      </c>
      <c r="E3" s="4" t="str">
        <f>VLOOKUP(A3,HOP!A:L,12,0)</f>
        <v>9183.00</v>
      </c>
      <c r="F3" s="4" t="str">
        <f>VLOOKUP(A3,HOP!A:C,3,0)</f>
        <v>3535987</v>
      </c>
      <c r="G3" s="4">
        <f t="shared" ref="G3:G11" si="0">D3-E3</f>
        <v>0</v>
      </c>
      <c r="H3" s="4" t="str">
        <f t="shared" ref="H3:H11" si="1">$H$1&amp;F3</f>
        <v>，3535987</v>
      </c>
      <c r="I3" s="4" t="str">
        <f>VLOOKUP(A3,HOP!A:U,21,0)</f>
        <v>直采</v>
      </c>
    </row>
    <row r="4" s="4" customFormat="1" hidden="1" spans="1:10">
      <c r="A4" s="5">
        <v>999224974670150</v>
      </c>
      <c r="B4" s="6">
        <v>45117</v>
      </c>
      <c r="C4" s="6">
        <v>45119</v>
      </c>
      <c r="D4" s="4">
        <v>553</v>
      </c>
      <c r="E4" s="4">
        <v>553</v>
      </c>
      <c r="F4" s="8" t="s">
        <v>77</v>
      </c>
      <c r="G4" s="4">
        <f t="shared" si="0"/>
        <v>0</v>
      </c>
      <c r="H4" s="4" t="str">
        <f t="shared" si="1"/>
        <v>，202306261951210069</v>
      </c>
      <c r="I4" s="4" t="e">
        <f>VLOOKUP(A4,HOP!A:U,21,0)</f>
        <v>#N/A</v>
      </c>
      <c r="J4" s="4">
        <v>6.26</v>
      </c>
    </row>
    <row r="5" s="4" customFormat="1" spans="1:9">
      <c r="A5" s="5">
        <v>999225103778963</v>
      </c>
      <c r="B5" s="6">
        <v>45117</v>
      </c>
      <c r="C5" s="6">
        <v>45119</v>
      </c>
      <c r="D5" s="4">
        <v>1580</v>
      </c>
      <c r="E5" s="4" t="str">
        <f>VLOOKUP(A5,HOP!A:L,12,0)</f>
        <v>1580.00</v>
      </c>
      <c r="F5" s="4" t="str">
        <f>VLOOKUP(A5,HOP!A:C,3,0)</f>
        <v>3587678</v>
      </c>
      <c r="G5" s="4">
        <f t="shared" si="0"/>
        <v>0</v>
      </c>
      <c r="H5" s="4" t="str">
        <f t="shared" si="1"/>
        <v>，3587678</v>
      </c>
      <c r="I5" s="4" t="str">
        <f>VLOOKUP(A5,HOP!A:U,21,0)</f>
        <v>直采</v>
      </c>
    </row>
    <row r="6" s="4" customFormat="1" hidden="1" spans="1:9">
      <c r="A6" s="5">
        <v>999225103893636</v>
      </c>
      <c r="B6" s="6">
        <v>45117</v>
      </c>
      <c r="C6" s="6">
        <v>45119</v>
      </c>
      <c r="D6" s="4">
        <v>0</v>
      </c>
      <c r="E6" s="4" t="e">
        <f>VLOOKUP(A6,HOP!A:L,12,0)</f>
        <v>#N/A</v>
      </c>
      <c r="F6" s="4" t="e">
        <f>VLOOKUP(A6,HOP!A:C,3,0)</f>
        <v>#N/A</v>
      </c>
      <c r="G6" s="4" t="e">
        <f t="shared" si="0"/>
        <v>#N/A</v>
      </c>
      <c r="H6" s="4" t="e">
        <f t="shared" si="1"/>
        <v>#N/A</v>
      </c>
      <c r="I6" s="4" t="e">
        <f>VLOOKUP(A6,HOP!A:U,21,0)</f>
        <v>#N/A</v>
      </c>
    </row>
    <row r="7" s="4" customFormat="1" hidden="1" spans="1:9">
      <c r="A7" s="5">
        <v>999225103932857</v>
      </c>
      <c r="B7" s="6">
        <v>45117</v>
      </c>
      <c r="C7" s="6">
        <v>45119</v>
      </c>
      <c r="D7" s="4">
        <v>0</v>
      </c>
      <c r="E7" s="4" t="e">
        <f>VLOOKUP(A7,HOP!A:L,12,0)</f>
        <v>#N/A</v>
      </c>
      <c r="F7" s="4" t="e">
        <f>VLOOKUP(A7,HOP!A:C,3,0)</f>
        <v>#N/A</v>
      </c>
      <c r="G7" s="4" t="e">
        <f t="shared" si="0"/>
        <v>#N/A</v>
      </c>
      <c r="H7" s="4" t="e">
        <f t="shared" si="1"/>
        <v>#N/A</v>
      </c>
      <c r="I7" s="4" t="e">
        <f>VLOOKUP(A7,HOP!A:U,21,0)</f>
        <v>#N/A</v>
      </c>
    </row>
    <row r="8" s="4" customFormat="1" hidden="1" spans="1:9">
      <c r="A8" s="5">
        <v>999225104895280</v>
      </c>
      <c r="B8" s="6">
        <v>45117</v>
      </c>
      <c r="C8" s="6">
        <v>45119</v>
      </c>
      <c r="D8" s="4">
        <v>0</v>
      </c>
      <c r="E8" s="4" t="e">
        <f>VLOOKUP(A8,HOP!A:L,12,0)</f>
        <v>#N/A</v>
      </c>
      <c r="F8" s="4" t="e">
        <f>VLOOKUP(A8,HOP!A:C,3,0)</f>
        <v>#N/A</v>
      </c>
      <c r="G8" s="4" t="e">
        <f t="shared" si="0"/>
        <v>#N/A</v>
      </c>
      <c r="H8" s="4" t="e">
        <f t="shared" si="1"/>
        <v>#N/A</v>
      </c>
      <c r="I8" s="4" t="e">
        <f>VLOOKUP(A8,HOP!A:U,21,0)</f>
        <v>#N/A</v>
      </c>
    </row>
    <row r="9" s="4" customFormat="1" spans="1:9">
      <c r="A9" s="5">
        <v>999225119941531</v>
      </c>
      <c r="B9" s="6">
        <v>45117</v>
      </c>
      <c r="C9" s="6">
        <v>45119</v>
      </c>
      <c r="D9" s="4">
        <v>3244</v>
      </c>
      <c r="E9" s="4" t="str">
        <f>VLOOKUP(A9,HOP!A:L,12,0)</f>
        <v>3244.00</v>
      </c>
      <c r="F9" s="4" t="str">
        <f>VLOOKUP(A9,HOP!A:C,3,0)</f>
        <v>3591355</v>
      </c>
      <c r="G9" s="4">
        <f t="shared" si="0"/>
        <v>0</v>
      </c>
      <c r="H9" s="4" t="str">
        <f t="shared" si="1"/>
        <v>，3591355</v>
      </c>
      <c r="I9" s="4" t="str">
        <f>VLOOKUP(A9,HOP!A:U,21,0)</f>
        <v>直采</v>
      </c>
    </row>
    <row r="10" s="4" customFormat="1" spans="1:9">
      <c r="A10" s="5">
        <v>999225185591155</v>
      </c>
      <c r="B10" s="6">
        <v>45117</v>
      </c>
      <c r="C10" s="6">
        <v>45119</v>
      </c>
      <c r="D10" s="4">
        <v>1332</v>
      </c>
      <c r="E10" s="4" t="str">
        <f>VLOOKUP(A10,HOP!A:L,12,0)</f>
        <v>1332.00</v>
      </c>
      <c r="F10" s="4" t="str">
        <f>VLOOKUP(A10,HOP!A:C,3,0)</f>
        <v>3606219</v>
      </c>
      <c r="G10" s="4">
        <f t="shared" si="0"/>
        <v>0</v>
      </c>
      <c r="H10" s="4" t="str">
        <f t="shared" si="1"/>
        <v>，3606219</v>
      </c>
      <c r="I10" s="4" t="str">
        <f>VLOOKUP(A10,HOP!A:U,21,0)</f>
        <v>直采</v>
      </c>
    </row>
    <row r="11" s="4" customFormat="1" spans="1:9">
      <c r="A11" s="5">
        <v>999225251366237</v>
      </c>
      <c r="B11" s="6">
        <v>45118</v>
      </c>
      <c r="C11" s="6">
        <v>45119</v>
      </c>
      <c r="D11" s="4">
        <v>268.26</v>
      </c>
      <c r="E11" s="4" t="str">
        <f>VLOOKUP(A11,HOP!A:L,12,0)</f>
        <v>268.26</v>
      </c>
      <c r="F11" s="4" t="str">
        <f>VLOOKUP(A11,HOP!A:C,3,0)</f>
        <v>3619472</v>
      </c>
      <c r="G11" s="4">
        <f t="shared" si="0"/>
        <v>0</v>
      </c>
      <c r="H11" s="4" t="str">
        <f t="shared" si="1"/>
        <v>，3619472</v>
      </c>
      <c r="I11" s="4" t="str">
        <f>VLOOKUP(A11,HOP!A:U,21,0)</f>
        <v>直采</v>
      </c>
    </row>
    <row r="13" spans="4:4">
      <c r="D13" s="4">
        <f>SUM(D2:D12)</f>
        <v>19988.26</v>
      </c>
    </row>
    <row r="17" spans="1:4">
      <c r="A17" s="4" t="s">
        <v>78</v>
      </c>
      <c r="C17" s="4">
        <v>19435.26</v>
      </c>
      <c r="D17" s="4">
        <v>21220.48</v>
      </c>
    </row>
    <row r="18" spans="1:4">
      <c r="A18" s="4" t="s">
        <v>79</v>
      </c>
      <c r="C18" s="4">
        <v>553</v>
      </c>
      <c r="D18" s="4">
        <v>603.8</v>
      </c>
    </row>
    <row r="19" spans="1:4">
      <c r="A19" s="4" t="s">
        <v>80</v>
      </c>
      <c r="C19" s="4">
        <f>SUBTOTAL(9,C17:C18)</f>
        <v>19988.26</v>
      </c>
      <c r="D19" s="4">
        <f>SUBTOTAL(9,D17:D18)</f>
        <v>21824.28</v>
      </c>
    </row>
    <row r="20" spans="1:1">
      <c r="A20" s="4" t="s">
        <v>81</v>
      </c>
    </row>
  </sheetData>
  <autoFilter ref="A1:XFD20">
    <filterColumn colId="3">
      <filters blank="1">
        <filter val="1580"/>
        <filter val="1332"/>
        <filter val="553"/>
        <filter val="9183"/>
        <filter val="3244"/>
        <filter val="268.26"/>
        <filter val="19988.26"/>
        <filter val="3828"/>
        <filter val="603.8"/>
        <filter val="21220.48"/>
        <filter val="21824.28"/>
      </filters>
    </filterColumn>
    <filterColumn colId="8">
      <filters blank="1">
        <filter val="直采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7"/>
  <sheetViews>
    <sheetView workbookViewId="0">
      <selection activeCell="A2" sqref="A2:A1048576"/>
    </sheetView>
  </sheetViews>
  <sheetFormatPr defaultColWidth="8" defaultRowHeight="12.75" outlineLevelRow="6"/>
  <cols>
    <col min="1" max="1" width="11.125" style="1"/>
    <col min="2" max="16383" width="8" style="1"/>
  </cols>
  <sheetData>
    <row r="1" s="1" customFormat="1" spans="1:22">
      <c r="A1" s="2" t="s">
        <v>82</v>
      </c>
      <c r="B1" s="2" t="s">
        <v>83</v>
      </c>
      <c r="C1" s="2" t="s">
        <v>84</v>
      </c>
      <c r="D1" s="2" t="s">
        <v>85</v>
      </c>
      <c r="E1" s="2" t="s">
        <v>13</v>
      </c>
      <c r="F1" s="2" t="s">
        <v>5</v>
      </c>
      <c r="G1" s="2" t="s">
        <v>6</v>
      </c>
      <c r="H1" s="2" t="s">
        <v>86</v>
      </c>
      <c r="I1" s="2" t="s">
        <v>87</v>
      </c>
      <c r="J1" s="2" t="s">
        <v>88</v>
      </c>
      <c r="K1" s="2" t="s">
        <v>89</v>
      </c>
      <c r="L1" s="2" t="s">
        <v>90</v>
      </c>
      <c r="M1" s="2" t="s">
        <v>91</v>
      </c>
      <c r="N1" s="2" t="s">
        <v>92</v>
      </c>
      <c r="O1" s="2" t="s">
        <v>93</v>
      </c>
      <c r="P1" s="2" t="s">
        <v>94</v>
      </c>
      <c r="Q1" s="2" t="s">
        <v>95</v>
      </c>
      <c r="R1" s="2" t="s">
        <v>96</v>
      </c>
      <c r="S1" s="2" t="s">
        <v>97</v>
      </c>
      <c r="T1" s="2" t="s">
        <v>98</v>
      </c>
      <c r="U1" s="2" t="s">
        <v>99</v>
      </c>
      <c r="V1" s="2" t="s">
        <v>100</v>
      </c>
    </row>
    <row r="2" s="1" customFormat="1" spans="1:22">
      <c r="A2" s="3">
        <v>999224894795424</v>
      </c>
      <c r="B2" s="1" t="s">
        <v>101</v>
      </c>
      <c r="C2" s="1" t="s">
        <v>102</v>
      </c>
      <c r="D2" s="1" t="s">
        <v>103</v>
      </c>
      <c r="E2" s="1" t="s">
        <v>31</v>
      </c>
      <c r="F2" s="1" t="s">
        <v>104</v>
      </c>
      <c r="G2" s="1" t="s">
        <v>105</v>
      </c>
      <c r="H2" s="1" t="s">
        <v>106</v>
      </c>
      <c r="I2" s="1" t="s">
        <v>107</v>
      </c>
      <c r="J2" s="1" t="s">
        <v>108</v>
      </c>
      <c r="K2" s="1" t="s">
        <v>107</v>
      </c>
      <c r="L2" s="1" t="s">
        <v>107</v>
      </c>
      <c r="M2" s="1" t="s">
        <v>109</v>
      </c>
      <c r="N2" s="1" t="s">
        <v>109</v>
      </c>
      <c r="O2" s="1" t="s">
        <v>110</v>
      </c>
      <c r="P2" s="1" t="s">
        <v>111</v>
      </c>
      <c r="Q2" s="1" t="s">
        <v>112</v>
      </c>
      <c r="R2" s="1" t="s">
        <v>113</v>
      </c>
      <c r="S2" s="1" t="s">
        <v>114</v>
      </c>
      <c r="T2" s="1" t="s">
        <v>115</v>
      </c>
      <c r="U2" s="1" t="s">
        <v>116</v>
      </c>
      <c r="V2" s="1" t="s">
        <v>117</v>
      </c>
    </row>
    <row r="3" s="1" customFormat="1" spans="1:22">
      <c r="A3" s="3">
        <v>999224898378255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122</v>
      </c>
      <c r="G3" s="1" t="s">
        <v>105</v>
      </c>
      <c r="H3" s="1" t="s">
        <v>106</v>
      </c>
      <c r="I3" s="1" t="s">
        <v>123</v>
      </c>
      <c r="J3" s="1" t="s">
        <v>108</v>
      </c>
      <c r="K3" s="1" t="s">
        <v>123</v>
      </c>
      <c r="L3" s="1" t="s">
        <v>123</v>
      </c>
      <c r="M3" s="1" t="s">
        <v>109</v>
      </c>
      <c r="N3" s="1" t="s">
        <v>109</v>
      </c>
      <c r="O3" s="1" t="s">
        <v>110</v>
      </c>
      <c r="P3" s="1" t="s">
        <v>111</v>
      </c>
      <c r="Q3" s="1" t="s">
        <v>112</v>
      </c>
      <c r="R3" s="1" t="s">
        <v>124</v>
      </c>
      <c r="S3" s="1" t="s">
        <v>114</v>
      </c>
      <c r="T3" s="1" t="s">
        <v>115</v>
      </c>
      <c r="U3" s="1" t="s">
        <v>116</v>
      </c>
      <c r="V3" s="1" t="s">
        <v>117</v>
      </c>
    </row>
    <row r="4" s="1" customFormat="1" spans="1:22">
      <c r="A4" s="3">
        <v>999225103778963</v>
      </c>
      <c r="B4" s="1" t="s">
        <v>125</v>
      </c>
      <c r="C4" s="1" t="s">
        <v>126</v>
      </c>
      <c r="D4" s="1" t="s">
        <v>127</v>
      </c>
      <c r="E4" s="1" t="s">
        <v>128</v>
      </c>
      <c r="F4" s="1" t="s">
        <v>104</v>
      </c>
      <c r="G4" s="1" t="s">
        <v>105</v>
      </c>
      <c r="H4" s="1" t="s">
        <v>106</v>
      </c>
      <c r="I4" s="1" t="s">
        <v>129</v>
      </c>
      <c r="J4" s="1" t="s">
        <v>108</v>
      </c>
      <c r="K4" s="1" t="s">
        <v>129</v>
      </c>
      <c r="L4" s="1" t="s">
        <v>129</v>
      </c>
      <c r="M4" s="1" t="s">
        <v>109</v>
      </c>
      <c r="N4" s="1" t="s">
        <v>109</v>
      </c>
      <c r="O4" s="1" t="s">
        <v>110</v>
      </c>
      <c r="P4" s="1" t="s">
        <v>111</v>
      </c>
      <c r="Q4" s="1" t="s">
        <v>112</v>
      </c>
      <c r="R4" s="1" t="s">
        <v>130</v>
      </c>
      <c r="S4" s="1" t="s">
        <v>114</v>
      </c>
      <c r="T4" s="1" t="s">
        <v>115</v>
      </c>
      <c r="U4" s="1" t="s">
        <v>116</v>
      </c>
      <c r="V4" s="1" t="s">
        <v>117</v>
      </c>
    </row>
    <row r="5" s="1" customFormat="1" spans="1:22">
      <c r="A5" s="3">
        <v>999225119941531</v>
      </c>
      <c r="B5" s="1" t="s">
        <v>131</v>
      </c>
      <c r="C5" s="1" t="s">
        <v>132</v>
      </c>
      <c r="D5" s="1" t="s">
        <v>127</v>
      </c>
      <c r="E5" s="1" t="s">
        <v>133</v>
      </c>
      <c r="F5" s="1" t="s">
        <v>104</v>
      </c>
      <c r="G5" s="1" t="s">
        <v>105</v>
      </c>
      <c r="H5" s="1" t="s">
        <v>106</v>
      </c>
      <c r="I5" s="1" t="s">
        <v>134</v>
      </c>
      <c r="J5" s="1" t="s">
        <v>108</v>
      </c>
      <c r="K5" s="1" t="s">
        <v>134</v>
      </c>
      <c r="L5" s="1" t="s">
        <v>134</v>
      </c>
      <c r="M5" s="1" t="s">
        <v>109</v>
      </c>
      <c r="N5" s="1" t="s">
        <v>109</v>
      </c>
      <c r="O5" s="1" t="s">
        <v>110</v>
      </c>
      <c r="P5" s="1" t="s">
        <v>111</v>
      </c>
      <c r="Q5" s="1" t="s">
        <v>112</v>
      </c>
      <c r="R5" s="1" t="s">
        <v>135</v>
      </c>
      <c r="S5" s="1" t="s">
        <v>114</v>
      </c>
      <c r="T5" s="1" t="s">
        <v>115</v>
      </c>
      <c r="U5" s="1" t="s">
        <v>116</v>
      </c>
      <c r="V5" s="1" t="s">
        <v>117</v>
      </c>
    </row>
    <row r="6" s="1" customFormat="1" spans="1:22">
      <c r="A6" s="3">
        <v>999225185591155</v>
      </c>
      <c r="B6" s="1" t="s">
        <v>136</v>
      </c>
      <c r="C6" s="1" t="s">
        <v>137</v>
      </c>
      <c r="D6" s="1" t="s">
        <v>138</v>
      </c>
      <c r="E6" s="1" t="s">
        <v>139</v>
      </c>
      <c r="F6" s="1" t="s">
        <v>104</v>
      </c>
      <c r="G6" s="1" t="s">
        <v>105</v>
      </c>
      <c r="H6" s="1" t="s">
        <v>106</v>
      </c>
      <c r="I6" s="1" t="s">
        <v>140</v>
      </c>
      <c r="J6" s="1" t="s">
        <v>108</v>
      </c>
      <c r="K6" s="1" t="s">
        <v>140</v>
      </c>
      <c r="L6" s="1" t="s">
        <v>140</v>
      </c>
      <c r="M6" s="1" t="s">
        <v>109</v>
      </c>
      <c r="N6" s="1" t="s">
        <v>109</v>
      </c>
      <c r="O6" s="1" t="s">
        <v>110</v>
      </c>
      <c r="P6" s="1" t="s">
        <v>111</v>
      </c>
      <c r="Q6" s="1" t="s">
        <v>112</v>
      </c>
      <c r="R6" s="1" t="s">
        <v>141</v>
      </c>
      <c r="S6" s="1" t="s">
        <v>114</v>
      </c>
      <c r="T6" s="1" t="s">
        <v>115</v>
      </c>
      <c r="U6" s="1" t="s">
        <v>116</v>
      </c>
      <c r="V6" s="1" t="s">
        <v>117</v>
      </c>
    </row>
    <row r="7" s="1" customFormat="1" spans="1:22">
      <c r="A7" s="3">
        <v>999225251366237</v>
      </c>
      <c r="B7" s="1" t="s">
        <v>142</v>
      </c>
      <c r="C7" s="1" t="s">
        <v>143</v>
      </c>
      <c r="D7" s="1" t="s">
        <v>144</v>
      </c>
      <c r="E7" s="1" t="s">
        <v>145</v>
      </c>
      <c r="F7" s="1" t="s">
        <v>142</v>
      </c>
      <c r="G7" s="1" t="s">
        <v>105</v>
      </c>
      <c r="H7" s="1" t="s">
        <v>106</v>
      </c>
      <c r="I7" s="1" t="s">
        <v>146</v>
      </c>
      <c r="J7" s="1" t="s">
        <v>108</v>
      </c>
      <c r="K7" s="1" t="s">
        <v>146</v>
      </c>
      <c r="L7" s="1" t="s">
        <v>146</v>
      </c>
      <c r="M7" s="1" t="s">
        <v>109</v>
      </c>
      <c r="N7" s="1" t="s">
        <v>109</v>
      </c>
      <c r="O7" s="1" t="s">
        <v>110</v>
      </c>
      <c r="P7" s="1" t="s">
        <v>111</v>
      </c>
      <c r="Q7" s="1" t="s">
        <v>112</v>
      </c>
      <c r="R7" s="1" t="s">
        <v>147</v>
      </c>
      <c r="S7" s="1" t="s">
        <v>114</v>
      </c>
      <c r="T7" s="1" t="s">
        <v>115</v>
      </c>
      <c r="U7" s="1" t="s">
        <v>116</v>
      </c>
      <c r="V7" s="1" t="s">
        <v>117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2023-05-12T11:15:00Z</dcterms:created>
  <dcterms:modified xsi:type="dcterms:W3CDTF">2023-07-27T01:43:56Z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2052-12.1.0.15120</vt:lpwstr>
  </property>
</Properties>
</file>