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</definedName>
  </definedNames>
  <calcPr calcId="144525"/>
</workbook>
</file>

<file path=xl/sharedStrings.xml><?xml version="1.0" encoding="utf-8"?>
<sst xmlns="http://schemas.openxmlformats.org/spreadsheetml/2006/main" count="123" uniqueCount="95">
  <si>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</si>
  <si>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</si>
  <si>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</si>
  <si>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</si>
  <si>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</si>
  <si>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</si>
  <si>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</si>
  <si>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</si>
  <si>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</si>
  <si>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</si>
  <si>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</si>
  <si>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</si>
  <si>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</si>
  <si>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</si>
  <si>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</si>
  <si>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</si>
  <si>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</si>
  <si>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</si>
  <si>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</si>
  <si>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</si>
  <si>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</si>
  <si>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</si>
  <si>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</si>
  <si>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</si>
  <si>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</si>
  <si>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999223848168026	</t>
  </si>
  <si>
    <t>Ctrip</t>
  </si>
  <si>
    <t>正常</t>
  </si>
  <si>
    <t>[曼谷]阿瓦尼河滨曼谷酒店(Avani Plus Riverside Bangkok Hotel)(40721462)</t>
  </si>
  <si>
    <t>河景房&lt;2人入住&gt;&lt;不退款&gt;</t>
  </si>
  <si>
    <t>USD</t>
  </si>
  <si>
    <t>SHIN/BOMHEE,SHIN/BOMHEE</t>
  </si>
  <si>
    <t>CA5326230727USD</t>
  </si>
  <si>
    <t>未提现</t>
  </si>
  <si>
    <t>携程开票</t>
  </si>
  <si>
    <t xml:space="preserve">3289527	</t>
  </si>
  <si>
    <t xml:space="preserve">62001808	</t>
  </si>
  <si>
    <t xml:space="preserve">999224829624569	</t>
  </si>
  <si>
    <t>[首尔]三井酒店(Hotel Samjung)(37236514)</t>
  </si>
  <si>
    <t>标准双床房&lt;2人入住&gt;&lt;不退款&gt;</t>
  </si>
  <si>
    <t>KAKUTA/SAKURA</t>
  </si>
  <si>
    <t xml:space="preserve">3519149	</t>
  </si>
  <si>
    <t xml:space="preserve">23048648	</t>
  </si>
  <si>
    <t>,</t>
  </si>
  <si>
    <t>USD 380</t>
  </si>
  <si>
    <t>A230727092816911</t>
  </si>
  <si>
    <t>A230727092917911</t>
  </si>
  <si>
    <t>USD / HKD 当前参考汇率: 7.79697</t>
  </si>
  <si>
    <t>总计：380 USD/
2962.85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</si>
  <si>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</si>
  <si>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</si>
  <si>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</si>
  <si>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</si>
  <si>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</si>
  <si>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</si>
  <si>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</si>
  <si>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</si>
  <si>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</si>
  <si>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</si>
  <si>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</si>
  <si>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</si>
  <si>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</si>
  <si>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</si>
  <si>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</si>
  <si>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</si>
  <si>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</si>
  <si>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</si>
  <si>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</si>
  <si>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2023-04-26</t>
  </si>
  <si>
    <t>3289527</t>
  </si>
  <si>
    <t>阿瓦尼河滨曼谷酒店</t>
  </si>
  <si>
    <t>SHIN BOMHEE,SHIN BOMHEE</t>
  </si>
  <si>
    <t>2023-07-22</t>
  </si>
  <si>
    <t>2023-07-24</t>
  </si>
  <si>
    <t>退房日周结</t>
  </si>
  <si>
    <t>1437.95</t>
  </si>
  <si>
    <t>208.00</t>
  </si>
  <si>
    <t>0</t>
  </si>
  <si>
    <t>0.00</t>
  </si>
  <si>
    <t>携程盛景国际直连</t>
  </si>
  <si>
    <t>01.010677</t>
  </si>
  <si>
    <t>2023-04-26 00:29:31</t>
  </si>
  <si>
    <t>否</t>
  </si>
  <si>
    <t>汇智国际旅游发展有限公司</t>
  </si>
  <si>
    <t>直连</t>
  </si>
  <si>
    <t>泰国</t>
  </si>
  <si>
    <t>2023-06-18</t>
  </si>
  <si>
    <t>3519149</t>
  </si>
  <si>
    <t>首尔三井酒店</t>
  </si>
  <si>
    <t>KAKUTA SAKURA</t>
  </si>
  <si>
    <t>1228.99</t>
  </si>
  <si>
    <t>172.00</t>
  </si>
  <si>
    <t>2023-06-18 13:12:29</t>
  </si>
  <si>
    <t>直采</t>
  </si>
  <si>
    <t>韩国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</si>
</sst>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671195</xdr:colOff>
      <xdr:row>3</xdr:row>
      <xdr:rowOff>167640</xdr:rowOff>
    </xdr:from>
    <xdr:to>
      <xdr:col>19</xdr:col>
      <xdr:colOff>252095</xdr:colOff>
      <xdr:row>28</xdr:row>
      <xdr:rowOff>91440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19195" y="716280"/>
          <a:ext cx="9867900" cy="4495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10" defaultRowHeight="14.4" outlineLevelRow="2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45129</v>
      </c>
      <c r="G2" s="6">
        <v>45131</v>
      </c>
      <c r="H2" s="4">
        <v>1</v>
      </c>
      <c r="I2" s="4">
        <v>2</v>
      </c>
      <c r="J2" s="4">
        <v>2</v>
      </c>
      <c r="K2" s="4" t="s">
        <v>30</v>
      </c>
      <c r="L2" s="4">
        <v>208</v>
      </c>
      <c r="M2" s="4">
        <v>208</v>
      </c>
      <c r="N2" s="4" t="s">
        <v>31</v>
      </c>
      <c r="O2" s="4" t="s">
        <v>32</v>
      </c>
      <c r="P2" s="4" t="s">
        <v>33</v>
      </c>
      <c r="Q2" s="4">
        <v>0</v>
      </c>
      <c r="R2" s="7">
        <v>45042</v>
      </c>
      <c r="S2" s="6">
        <v>45134</v>
      </c>
      <c r="T2" s="4" t="s">
        <v>34</v>
      </c>
      <c r="U2" s="4">
        <v>208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45129</v>
      </c>
      <c r="G3" s="6">
        <v>45131</v>
      </c>
      <c r="H3" s="4">
        <v>1</v>
      </c>
      <c r="I3" s="4">
        <v>2</v>
      </c>
      <c r="J3" s="4">
        <v>2</v>
      </c>
      <c r="K3" s="4" t="s">
        <v>30</v>
      </c>
      <c r="L3" s="4">
        <v>172</v>
      </c>
      <c r="M3" s="4">
        <v>172</v>
      </c>
      <c r="N3" s="4" t="s">
        <v>40</v>
      </c>
      <c r="O3" s="4" t="s">
        <v>32</v>
      </c>
      <c r="P3" s="4" t="s">
        <v>33</v>
      </c>
      <c r="Q3" s="4">
        <v>0</v>
      </c>
      <c r="R3" s="7">
        <v>45095</v>
      </c>
      <c r="S3" s="6">
        <v>45134</v>
      </c>
      <c r="T3" s="4" t="s">
        <v>34</v>
      </c>
      <c r="U3" s="4">
        <v>172</v>
      </c>
      <c r="V3" s="4">
        <v>0</v>
      </c>
      <c r="W3" s="4">
        <v>0</v>
      </c>
      <c r="X3" s="4" t="s">
        <v>41</v>
      </c>
      <c r="Y3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D18" sqref="D18"/>
    </sheetView>
  </sheetViews>
  <sheetFormatPr defaultColWidth="10" defaultRowHeight="14.4"/>
  <cols>
    <col min="1" max="1" width="12.8888888888889" style="4"/>
    <col min="2" max="3" width="10.7777777777778" style="4"/>
    <col min="4" max="16361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spans="1:9">
      <c r="A2" s="5">
        <v>999223848168026</v>
      </c>
      <c r="B2" s="6">
        <v>45129</v>
      </c>
      <c r="C2" s="6">
        <v>45131</v>
      </c>
      <c r="D2" s="4">
        <v>208</v>
      </c>
      <c r="E2" s="4" t="str">
        <f>VLOOKUP(A2,HOP!A:L,12,0)</f>
        <v>208.00</v>
      </c>
      <c r="F2" s="4" t="str">
        <f>VLOOKUP(A2,HOP!A:C,3,0)</f>
        <v>3289527</v>
      </c>
      <c r="G2" s="4">
        <f>D2-E2</f>
        <v>0</v>
      </c>
      <c r="H2" s="4" t="str">
        <f>$H$1&amp;F2</f>
        <v>,3289527</v>
      </c>
      <c r="I2" s="4" t="str">
        <f>VLOOKUP(A2,HOP!A:U,21,0)</f>
        <v>直连</v>
      </c>
    </row>
    <row r="3" s="4" customFormat="1" spans="1:9">
      <c r="A3" s="5">
        <v>999224829624569</v>
      </c>
      <c r="B3" s="6">
        <v>45129</v>
      </c>
      <c r="C3" s="6">
        <v>45131</v>
      </c>
      <c r="D3" s="4">
        <v>172</v>
      </c>
      <c r="E3" s="4" t="str">
        <f>VLOOKUP(A3,HOP!A:L,12,0)</f>
        <v>172.00</v>
      </c>
      <c r="F3" s="4" t="str">
        <f>VLOOKUP(A3,HOP!A:C,3,0)</f>
        <v>3519149</v>
      </c>
      <c r="G3" s="4">
        <f>D3-E3</f>
        <v>0</v>
      </c>
      <c r="H3" s="4" t="str">
        <f>$H$1&amp;F3</f>
        <v>,3519149</v>
      </c>
      <c r="I3" s="4" t="str">
        <f>VLOOKUP(A3,HOP!A:U,21,0)</f>
        <v>直采</v>
      </c>
    </row>
    <row r="5" spans="4:4">
      <c r="D5" s="4">
        <f>SUM(D2:D4)</f>
        <v>380</v>
      </c>
    </row>
    <row r="6" spans="4:4">
      <c r="D6" s="4" t="s">
        <v>44</v>
      </c>
    </row>
    <row r="8" spans="1:3">
      <c r="A8" s="4" t="s">
        <v>45</v>
      </c>
      <c r="B8" s="4">
        <v>208</v>
      </c>
      <c r="C8" s="4">
        <v>1621.77</v>
      </c>
    </row>
    <row r="9" spans="1:3">
      <c r="A9" s="4" t="s">
        <v>46</v>
      </c>
      <c r="B9" s="4">
        <v>172</v>
      </c>
      <c r="C9" s="4">
        <v>1341.08</v>
      </c>
    </row>
    <row r="10" spans="1:3">
      <c r="A10" s="4" t="s">
        <v>47</v>
      </c>
      <c r="B10" s="4">
        <f>SUM(B8:B9)</f>
        <v>380</v>
      </c>
      <c r="C10" s="4">
        <f>SUM(C8:C9)</f>
        <v>2962.85</v>
      </c>
    </row>
    <row r="11" spans="1:1">
      <c r="A11" s="4" t="s">
        <v>48</v>
      </c>
    </row>
  </sheetData>
  <autoFilter ref="A1:X3">
    <extLst/>
  </autoFilter>
  <conditionalFormatting sqref="A1:A8 A10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1" sqref="A1"/>
    </sheetView>
  </sheetViews>
  <sheetFormatPr defaultColWidth="8.88888888888889" defaultRowHeight="13.2" outlineLevelRow="3"/>
  <cols>
    <col min="1" max="1" width="12.8888888888889" style="1"/>
    <col min="2" max="16383" width="8.88888888888889" style="1"/>
  </cols>
  <sheetData>
    <row r="1" s="1" customFormat="1" spans="1:22">
      <c r="A1" s="2" t="s">
        <v>49</v>
      </c>
      <c r="B1" s="2" t="s">
        <v>50</v>
      </c>
      <c r="C1" s="2" t="s">
        <v>51</v>
      </c>
      <c r="D1" s="2" t="s">
        <v>52</v>
      </c>
      <c r="E1" s="2" t="s">
        <v>13</v>
      </c>
      <c r="F1" s="2" t="s">
        <v>5</v>
      </c>
      <c r="G1" s="2" t="s">
        <v>6</v>
      </c>
      <c r="H1" s="2" t="s">
        <v>53</v>
      </c>
      <c r="I1" s="2" t="s">
        <v>54</v>
      </c>
      <c r="J1" s="2" t="s">
        <v>55</v>
      </c>
      <c r="K1" s="2" t="s">
        <v>56</v>
      </c>
      <c r="L1" s="2" t="s">
        <v>57</v>
      </c>
      <c r="M1" s="2" t="s">
        <v>58</v>
      </c>
      <c r="N1" s="2" t="s">
        <v>59</v>
      </c>
      <c r="O1" s="2" t="s">
        <v>60</v>
      </c>
      <c r="P1" s="2" t="s">
        <v>61</v>
      </c>
      <c r="Q1" s="2" t="s">
        <v>62</v>
      </c>
      <c r="R1" s="2" t="s">
        <v>63</v>
      </c>
      <c r="S1" s="2" t="s">
        <v>64</v>
      </c>
      <c r="T1" s="2" t="s">
        <v>65</v>
      </c>
      <c r="U1" s="2" t="s">
        <v>66</v>
      </c>
      <c r="V1" s="2" t="s">
        <v>67</v>
      </c>
    </row>
    <row r="2" s="1" customFormat="1" spans="1:22">
      <c r="A2" s="3">
        <v>999223848168026</v>
      </c>
      <c r="B2" s="1" t="s">
        <v>68</v>
      </c>
      <c r="C2" s="1" t="s">
        <v>69</v>
      </c>
      <c r="D2" s="1" t="s">
        <v>70</v>
      </c>
      <c r="E2" s="1" t="s">
        <v>71</v>
      </c>
      <c r="F2" s="1" t="s">
        <v>72</v>
      </c>
      <c r="G2" s="1" t="s">
        <v>73</v>
      </c>
      <c r="H2" s="1" t="s">
        <v>74</v>
      </c>
      <c r="I2" s="1" t="s">
        <v>75</v>
      </c>
      <c r="J2" s="1" t="s">
        <v>30</v>
      </c>
      <c r="K2" s="1" t="s">
        <v>76</v>
      </c>
      <c r="L2" s="1" t="s">
        <v>76</v>
      </c>
      <c r="M2" s="1" t="s">
        <v>77</v>
      </c>
      <c r="N2" s="1" t="s">
        <v>77</v>
      </c>
      <c r="O2" s="1" t="s">
        <v>78</v>
      </c>
      <c r="P2" s="1" t="s">
        <v>79</v>
      </c>
      <c r="Q2" s="1" t="s">
        <v>80</v>
      </c>
      <c r="R2" s="1" t="s">
        <v>81</v>
      </c>
      <c r="S2" s="1" t="s">
        <v>82</v>
      </c>
      <c r="T2" s="1" t="s">
        <v>83</v>
      </c>
      <c r="U2" s="1" t="s">
        <v>84</v>
      </c>
      <c r="V2" s="1" t="s">
        <v>85</v>
      </c>
    </row>
    <row r="3" s="1" customFormat="1" spans="1:22">
      <c r="A3" s="3">
        <v>999224829624569</v>
      </c>
      <c r="B3" s="1" t="s">
        <v>86</v>
      </c>
      <c r="C3" s="1" t="s">
        <v>87</v>
      </c>
      <c r="D3" s="1" t="s">
        <v>88</v>
      </c>
      <c r="E3" s="1" t="s">
        <v>89</v>
      </c>
      <c r="F3" s="1" t="s">
        <v>72</v>
      </c>
      <c r="G3" s="1" t="s">
        <v>73</v>
      </c>
      <c r="H3" s="1" t="s">
        <v>74</v>
      </c>
      <c r="I3" s="1" t="s">
        <v>90</v>
      </c>
      <c r="J3" s="1" t="s">
        <v>30</v>
      </c>
      <c r="K3" s="1" t="s">
        <v>91</v>
      </c>
      <c r="L3" s="1" t="s">
        <v>91</v>
      </c>
      <c r="M3" s="1" t="s">
        <v>77</v>
      </c>
      <c r="N3" s="1" t="s">
        <v>77</v>
      </c>
      <c r="O3" s="1" t="s">
        <v>78</v>
      </c>
      <c r="P3" s="1" t="s">
        <v>79</v>
      </c>
      <c r="Q3" s="1" t="s">
        <v>80</v>
      </c>
      <c r="R3" s="1" t="s">
        <v>92</v>
      </c>
      <c r="S3" s="1" t="s">
        <v>82</v>
      </c>
      <c r="T3" s="1" t="s">
        <v>83</v>
      </c>
      <c r="U3" s="1" t="s">
        <v>93</v>
      </c>
      <c r="V3" s="1" t="s">
        <v>94</v>
      </c>
    </row>
    <row r="4" ht="14.4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2023-07-27T01:30:27Z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