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对账!$1:$51</definedName>
  </definedNames>
  <calcPr calcId="144525"/>
</workbook>
</file>

<file path=xl/sharedStrings.xml><?xml version="1.0" encoding="utf-8"?>
<sst xmlns="http://schemas.openxmlformats.org/spreadsheetml/2006/main" count="1006" uniqueCount="338">
  <si>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</si>
  <si>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</si>
  <si>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</si>
  <si>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</si>
  <si>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</si>
  <si>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</si>
  <si>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</si>
  <si>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</si>
  <si>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</si>
  <si>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</si>
  <si>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</si>
  <si>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</si>
  <si>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</si>
  <si>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</si>
  <si>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</si>
  <si>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</si>
  <si>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</si>
  <si>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</si>
  <si>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</si>
  <si>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</si>
  <si>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</si>
  <si>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</si>
  <si>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</si>
  <si>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</si>
  <si>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</si>
  <si>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999224001337228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</si>
  <si>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</si>
  <si>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</si>
  <si>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</si>
  <si>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</si>
  <si>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</si>
  <si>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YE/XIUJUAN</t>
  </si>
  <si>
    <t>CA363230729CNY</t>
  </si>
  <si>
    <t>未提现</t>
  </si>
  <si>
    <t>携程开票</t>
  </si>
  <si>
    <t xml:space="preserve">3326245	</t>
  </si>
  <si>
    <t xml:space="preserve">	</t>
  </si>
  <si>
    <t xml:space="preserve">999224771912259	</t>
  </si>
  <si>
    <t>[香港]香港九龙海湾酒店(Kowloon Harbourfront Hotel)(25665271)</t>
  </si>
  <si>
    <t>双卧室城景套房(至少提前7天预订)(至少连住2晚及以上)&lt;三人入住&gt;&lt;内宾&gt;&lt;无早&gt;</t>
  </si>
  <si>
    <t>HU/YIYAO,SONG/XIAOMIN,HU/JUNMIN</t>
  </si>
  <si>
    <t xml:space="preserve">3504472	</t>
  </si>
  <si>
    <t xml:space="preserve">999225092505699	</t>
  </si>
  <si>
    <t>[梅州]梅州昌盛豪生大酒店(45834822)</t>
  </si>
  <si>
    <t>柚见好——非遗双床房&lt;超值特惠&gt;&lt;双人入住&gt;&lt;双早&gt;</t>
  </si>
  <si>
    <t>廖胜泉,廖红英,廖文英</t>
  </si>
  <si>
    <t xml:space="preserve">999225092597683	</t>
  </si>
  <si>
    <t>[香港]香港九龙酒店(The Kowloon Hotel)(9826444)</t>
  </si>
  <si>
    <t>豪华房(至少提前5天预订)(至少连住2晚及以上)&lt;双人入住&gt;&lt;内宾&gt;&lt;无早&gt;</t>
  </si>
  <si>
    <t>HU/XIAOYUE,XIE/ZITONG</t>
  </si>
  <si>
    <t xml:space="preserve">3585212	</t>
  </si>
  <si>
    <t xml:space="preserve">999225097890885	</t>
  </si>
  <si>
    <t>QIAN/JIA,QIAN/CAIYING</t>
  </si>
  <si>
    <t xml:space="preserve">3586328	</t>
  </si>
  <si>
    <t xml:space="preserve">999225116772812	</t>
  </si>
  <si>
    <t>TIAN/CUI</t>
  </si>
  <si>
    <t xml:space="preserve">3590568	</t>
  </si>
  <si>
    <t xml:space="preserve">999225131024953	</t>
  </si>
  <si>
    <t>Wang/Xiufang,Chen/Zhenzhou,Zhao/guoqiong,Zhang/ningde</t>
  </si>
  <si>
    <t xml:space="preserve">3594449	</t>
  </si>
  <si>
    <t xml:space="preserve">999225150622496	</t>
  </si>
  <si>
    <t>wu/bolin</t>
  </si>
  <si>
    <t xml:space="preserve">3598985	</t>
  </si>
  <si>
    <t xml:space="preserve">999225150683273	</t>
  </si>
  <si>
    <t>Chen/Peng,Ma/Yufan,Weng/Jinjin</t>
  </si>
  <si>
    <t xml:space="preserve">3598995	</t>
  </si>
  <si>
    <t xml:space="preserve">999225150889555	</t>
  </si>
  <si>
    <t>高级房(至少提前5天预订)(至少连住2晚及以上)&lt;双人入住&gt;&lt;内宾&gt;&lt;无早&gt;</t>
  </si>
  <si>
    <t>Jia/Kunyong</t>
  </si>
  <si>
    <t xml:space="preserve">3599037	</t>
  </si>
  <si>
    <t xml:space="preserve">999225165940823	</t>
  </si>
  <si>
    <t>ZHANG/YUANBO</t>
  </si>
  <si>
    <t xml:space="preserve">3601857	</t>
  </si>
  <si>
    <t xml:space="preserve">999225175745540	</t>
  </si>
  <si>
    <t>Xie/Minhua</t>
  </si>
  <si>
    <t xml:space="preserve">3603823	</t>
  </si>
  <si>
    <t xml:space="preserve">999225182003680	</t>
  </si>
  <si>
    <t xml:space="preserve">999225205377791	</t>
  </si>
  <si>
    <t>[香港]香港广易商务宾馆(家庭旅馆)(WIDE EVER HOSTEL)(2981749)</t>
  </si>
  <si>
    <t>四人房&lt;特惠专享&gt;&lt;四人入住&gt;&lt;无早&gt;</t>
  </si>
  <si>
    <t>李永波</t>
  </si>
  <si>
    <t xml:space="preserve">3610421	</t>
  </si>
  <si>
    <t xml:space="preserve">999225270495794	</t>
  </si>
  <si>
    <t>[梅州]梅州白天鹅迎宾馆(100697959)</t>
  </si>
  <si>
    <t>商务江景双床房&lt;特惠促销&gt;&lt;双人入住&gt;&lt;双早&gt;&lt;日历房套餐高价值&gt;&lt;新酒店礼盒&gt;</t>
  </si>
  <si>
    <t>麦向优</t>
  </si>
  <si>
    <t xml:space="preserve">999225286208801	</t>
  </si>
  <si>
    <t>[梅州]梅州麓湖山酒店(67856423)</t>
  </si>
  <si>
    <t>豪华双床房&lt;双人入住&gt;&lt;升级特惠&gt;&lt;双早&gt;</t>
  </si>
  <si>
    <t>罗舜琪</t>
  </si>
  <si>
    <t xml:space="preserve">999225291623343	</t>
  </si>
  <si>
    <t>标准双床房&lt;双人入住&gt;&lt;升级特惠&gt;&lt;双早&gt;</t>
  </si>
  <si>
    <t>邹振中</t>
  </si>
  <si>
    <t xml:space="preserve">2721542	</t>
  </si>
  <si>
    <t xml:space="preserve">25303761081	</t>
  </si>
  <si>
    <t>吴红英,虞高艳</t>
  </si>
  <si>
    <t xml:space="preserve">999225058500473	</t>
  </si>
  <si>
    <t>邓婉琪,陈瑞珍</t>
  </si>
  <si>
    <t>CA363230730CNY</t>
  </si>
  <si>
    <t xml:space="preserve">999225186611667	</t>
  </si>
  <si>
    <t>[香港]香港富荟旺角酒店(iclub Mong Kok Hotel)(69311702)</t>
  </si>
  <si>
    <t>卓荟客房(至少提前3天预订)&lt;连住2-7晚&gt;&lt;双人入住&gt;&lt;内宾&gt;&lt;无早&gt;</t>
  </si>
  <si>
    <t>LIANG/YINGXIAN</t>
  </si>
  <si>
    <t xml:space="preserve">3606587	</t>
  </si>
  <si>
    <t xml:space="preserve">999225271348904	</t>
  </si>
  <si>
    <t>商务江景大床房&lt;特惠促销&gt;&lt;双人入住&gt;&lt;双早&gt;&lt;日历房套餐高价值&gt;&lt;新酒店礼盒&gt;</t>
  </si>
  <si>
    <t>李秀丽</t>
  </si>
  <si>
    <t xml:space="preserve">999225280410382	</t>
  </si>
  <si>
    <t>商务城景大床房&lt;特惠促销&gt;&lt;双人入住&gt;&lt;双早&gt;&lt;日历房套餐高价值&gt;&lt;新酒店礼盒&gt;</t>
  </si>
  <si>
    <t>张焕友</t>
  </si>
  <si>
    <t xml:space="preserve">25317922680	</t>
  </si>
  <si>
    <t>[梅州]梅州新飞腾艺术酒店(100914635)</t>
  </si>
  <si>
    <t>豪华主题双床房&lt;特惠专享&gt;&lt;双人入住&gt;&lt;无早&gt;</t>
  </si>
  <si>
    <t>黄洁珩</t>
  </si>
  <si>
    <t xml:space="preserve">3633114	</t>
  </si>
  <si>
    <t xml:space="preserve">999225320215894	</t>
  </si>
  <si>
    <t>[蕉岭]蕉岭培鸿乡墅(100954969)</t>
  </si>
  <si>
    <t>豪华大床房&lt;超值特惠&gt;&lt;双人入住&gt;&lt;双早&gt;</t>
  </si>
  <si>
    <t>萧顾敏</t>
  </si>
  <si>
    <t xml:space="preserve">999225152411337	</t>
  </si>
  <si>
    <t>LIANG/SHANSHAN</t>
  </si>
  <si>
    <t>CA363230731CNY</t>
  </si>
  <si>
    <t xml:space="preserve">3599765	</t>
  </si>
  <si>
    <t xml:space="preserve">999225165129280	</t>
  </si>
  <si>
    <t>[香港]香港九龙海逸君绰酒店(Harbour Grand Kowloon)(17095949)</t>
  </si>
  <si>
    <t>高级客房(至少连住2晚及以上)&lt;特惠&gt;&lt;双人入住&gt;&lt;内宾&gt;&lt;无早&gt;</t>
  </si>
  <si>
    <t>ZHANG/CHENG,ZHANG/HAN</t>
  </si>
  <si>
    <t xml:space="preserve">3601702	</t>
  </si>
  <si>
    <t xml:space="preserve">999225176472570	</t>
  </si>
  <si>
    <t>CHEN/XINSEN,CHEN/ZHENGLIN,YUAN/LU,CHEN/ZHENGFEI</t>
  </si>
  <si>
    <t xml:space="preserve">3604024	</t>
  </si>
  <si>
    <t xml:space="preserve">999225185432614	</t>
  </si>
  <si>
    <t>li/yuting,wang/hengqi</t>
  </si>
  <si>
    <t xml:space="preserve">3606189	</t>
  </si>
  <si>
    <t xml:space="preserve">999225218893263	</t>
  </si>
  <si>
    <t>[香港]富荟土瓜湾酒店(iclub To Kwa Wan Hotel)(17099151)</t>
  </si>
  <si>
    <t>尊荟客房(至少提前3天预订)&lt;连住2-7晚&gt;&lt;双人入住&gt;&lt;内宾&gt;&lt;无早&gt;</t>
  </si>
  <si>
    <t>MA/HUAIJIE</t>
  </si>
  <si>
    <t xml:space="preserve">3612240	</t>
  </si>
  <si>
    <t xml:space="preserve">11717951	</t>
  </si>
  <si>
    <t xml:space="preserve">999225266568260	</t>
  </si>
  <si>
    <t>赖烨钤</t>
  </si>
  <si>
    <t xml:space="preserve">999225286328383	</t>
  </si>
  <si>
    <t>罗泓瑜</t>
  </si>
  <si>
    <t xml:space="preserve">999225291034777	</t>
  </si>
  <si>
    <t>孔淇姻</t>
  </si>
  <si>
    <t xml:space="preserve">999225309233359	</t>
  </si>
  <si>
    <t>商务江景大床房&lt;超值特惠&gt;&lt;双人入住&gt;&lt;日历房套餐高价值&gt;&lt;单早&gt;&lt;新酒店礼盒&gt;</t>
  </si>
  <si>
    <t>胡骁</t>
  </si>
  <si>
    <t xml:space="preserve">999225323511392	</t>
  </si>
  <si>
    <t>王孟</t>
  </si>
  <si>
    <t xml:space="preserve">999225328444861	</t>
  </si>
  <si>
    <t>商务江景双床房&lt;超值特惠&gt;&lt;双人入住&gt;&lt;日历房套餐高价值&gt;&lt;单早&gt;&lt;新酒店礼盒&gt;</t>
  </si>
  <si>
    <t>刘超</t>
  </si>
  <si>
    <t xml:space="preserve">999225328562098	</t>
  </si>
  <si>
    <t>徐晨霞</t>
  </si>
  <si>
    <t xml:space="preserve">999225329172869	</t>
  </si>
  <si>
    <t>张伟平</t>
  </si>
  <si>
    <t xml:space="preserve">2730252	</t>
  </si>
  <si>
    <t xml:space="preserve">999225336547565	</t>
  </si>
  <si>
    <t>廖文祺</t>
  </si>
  <si>
    <t xml:space="preserve">999225347093122	</t>
  </si>
  <si>
    <t>李剑宏</t>
  </si>
  <si>
    <t>取消</t>
  </si>
  <si>
    <t xml:space="preserve">999225351059093	</t>
  </si>
  <si>
    <t>豪华主题大床房&lt;特惠专享&gt;&lt;双人入住&gt;&lt;无早&gt;</t>
  </si>
  <si>
    <t>姚军</t>
  </si>
  <si>
    <t xml:space="preserve">3640445	</t>
  </si>
  <si>
    <t>，</t>
  </si>
  <si>
    <t>999225092505699</t>
  </si>
  <si>
    <t>202307031131500071</t>
  </si>
  <si>
    <t>7月8日 kelly 3601857 建工单收款400RMB，补款单999225182003680</t>
  </si>
  <si>
    <t>直采</t>
  </si>
  <si>
    <t>999225270495794</t>
  </si>
  <si>
    <t>202307120834260025</t>
  </si>
  <si>
    <t>999225286208801</t>
  </si>
  <si>
    <t>202307121959550077</t>
  </si>
  <si>
    <t>999225291623343</t>
  </si>
  <si>
    <t>202307130929530020</t>
  </si>
  <si>
    <t>202307131704270076</t>
  </si>
  <si>
    <t>999225058500473</t>
  </si>
  <si>
    <t>202307011139430020</t>
  </si>
  <si>
    <t>999225271348904</t>
  </si>
  <si>
    <t>202307120923110020</t>
  </si>
  <si>
    <t>999225280410382</t>
  </si>
  <si>
    <t>202307121501090025</t>
  </si>
  <si>
    <t>999225320215894</t>
  </si>
  <si>
    <t>202307141413220025</t>
  </si>
  <si>
    <t>999225266568260</t>
  </si>
  <si>
    <t>202307112204160076</t>
  </si>
  <si>
    <t>999225286328383</t>
  </si>
  <si>
    <t>202307122014550071</t>
  </si>
  <si>
    <t>999225291034777</t>
  </si>
  <si>
    <t>202307130846260021</t>
  </si>
  <si>
    <t>999225309233359</t>
  </si>
  <si>
    <t>202307132217380076</t>
  </si>
  <si>
    <t>999225323511392</t>
  </si>
  <si>
    <t>202307141535050068</t>
  </si>
  <si>
    <t>999225328444861</t>
  </si>
  <si>
    <t>202307142028530020</t>
  </si>
  <si>
    <t>999225328562098</t>
  </si>
  <si>
    <t>202307142034320077</t>
  </si>
  <si>
    <t>999225329172869</t>
  </si>
  <si>
    <t>202307142108400020</t>
  </si>
  <si>
    <t>999225336547565</t>
  </si>
  <si>
    <t>202307150830340068</t>
  </si>
  <si>
    <t>A230731102129481</t>
  </si>
  <si>
    <t>房集：i230731103740 8432.15元</t>
  </si>
  <si>
    <t>CNY / HKD 当前参考汇率: 1.091419798</t>
  </si>
  <si>
    <t>总计： 60661.99 CNY/
66207.7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</si>
  <si>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</si>
  <si>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</si>
  <si>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</si>
  <si>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</si>
  <si>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</si>
  <si>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</si>
  <si>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</si>
  <si>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</si>
  <si>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</si>
  <si>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</si>
  <si>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</si>
  <si>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</si>
  <si>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</si>
  <si>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</si>
  <si>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</si>
  <si>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</si>
  <si>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</si>
  <si>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</si>
  <si>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</si>
  <si>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2023-07-15</t>
  </si>
  <si>
    <t>3640445</t>
  </si>
  <si>
    <t>梅州新飞腾艺术酒店</t>
  </si>
  <si>
    <t>2023-07-16</t>
  </si>
  <si>
    <t>退房日周结</t>
  </si>
  <si>
    <t>132.60</t>
  </si>
  <si>
    <t>RMB</t>
  </si>
  <si>
    <t>0</t>
  </si>
  <si>
    <t>0.00</t>
  </si>
  <si>
    <t>携程国内直连(DD)</t>
  </si>
  <si>
    <t>01.011249</t>
  </si>
  <si>
    <t>2023-07-15 21:12:12</t>
  </si>
  <si>
    <t>否</t>
  </si>
  <si>
    <t>汇智国际旅游发展有限公司</t>
  </si>
  <si>
    <t>中国</t>
  </si>
  <si>
    <t>2023-07-14</t>
  </si>
  <si>
    <t>3633114</t>
  </si>
  <si>
    <t>153.00</t>
  </si>
  <si>
    <t>2023-07-14 10:29:09</t>
  </si>
  <si>
    <t>2023-07-09</t>
  </si>
  <si>
    <t>3612240</t>
  </si>
  <si>
    <t>富荟土瓜湾酒店</t>
  </si>
  <si>
    <t>MA HUAIJIE</t>
  </si>
  <si>
    <t>2023-07-13</t>
  </si>
  <si>
    <t>2340.00</t>
  </si>
  <si>
    <t>2023-07-12 16:30:49</t>
  </si>
  <si>
    <t>3610421</t>
  </si>
  <si>
    <t>香港广易商务宾馆(家庭旅馆)</t>
  </si>
  <si>
    <t>370.26</t>
  </si>
  <si>
    <t>2023-07-09 00:21:19</t>
  </si>
  <si>
    <t>2023-07-08</t>
  </si>
  <si>
    <t>3606587</t>
  </si>
  <si>
    <t>香港富荟旺角酒店</t>
  </si>
  <si>
    <t>LIANG YINGXIAN</t>
  </si>
  <si>
    <t>2023-07-12</t>
  </si>
  <si>
    <t>2330.00</t>
  </si>
  <si>
    <t>2023-07-08 19:36:56</t>
  </si>
  <si>
    <t>2023-07-07</t>
  </si>
  <si>
    <t>3606189</t>
  </si>
  <si>
    <t>香港九龙酒店</t>
  </si>
  <si>
    <t>li yuting,wang hengqi</t>
  </si>
  <si>
    <t>2023-07-07 23:40:57</t>
  </si>
  <si>
    <t>3604024</t>
  </si>
  <si>
    <t>CHEN XINSEN,CHEN ZHENGLIN,YUAN LU,CHEN ZHENGFEI</t>
  </si>
  <si>
    <t>6282.00</t>
  </si>
  <si>
    <t>2023-07-07 15:18:26</t>
  </si>
  <si>
    <t>3603823</t>
  </si>
  <si>
    <t>Xie Minhua</t>
  </si>
  <si>
    <t>1622.00</t>
  </si>
  <si>
    <t>2023-07-07 17:12:26</t>
  </si>
  <si>
    <t>3601857</t>
  </si>
  <si>
    <t>ZHANG YUANBO</t>
  </si>
  <si>
    <t>1602.00</t>
  </si>
  <si>
    <t>2002.00</t>
  </si>
  <si>
    <t>400</t>
  </si>
  <si>
    <t>2023-07-07 21:22:12</t>
  </si>
  <si>
    <t>2023-07-06</t>
  </si>
  <si>
    <t>3601702</t>
  </si>
  <si>
    <t>香港九龙海逸君绰酒店</t>
  </si>
  <si>
    <t>ZHANG CHENG,ZHANG HAN</t>
  </si>
  <si>
    <t>4244.00</t>
  </si>
  <si>
    <t>2023-07-07 11:39:21</t>
  </si>
  <si>
    <t>3599765</t>
  </si>
  <si>
    <t>LIANG SHANSHAN</t>
  </si>
  <si>
    <t>3952.00</t>
  </si>
  <si>
    <t>2023-07-07 10:16:03</t>
  </si>
  <si>
    <t>3599037</t>
  </si>
  <si>
    <t>Jia Kunyong</t>
  </si>
  <si>
    <t>2023-07-11</t>
  </si>
  <si>
    <t>2403.00</t>
  </si>
  <si>
    <t>2023-07-06 15:28:15</t>
  </si>
  <si>
    <t>3598995</t>
  </si>
  <si>
    <t>Chen Peng,Ma Yufan,Weng Jinjin</t>
  </si>
  <si>
    <t>4866.00</t>
  </si>
  <si>
    <t>2023-07-06 15:31:28</t>
  </si>
  <si>
    <t>3598985</t>
  </si>
  <si>
    <t>wu bolin</t>
  </si>
  <si>
    <t>2023-07-06 15:29:46</t>
  </si>
  <si>
    <t>2023-07-05</t>
  </si>
  <si>
    <t>3594449</t>
  </si>
  <si>
    <t>Wang Xiufang,Chen Zhenzhou,Zhao guoqiong,Zhang ningde</t>
  </si>
  <si>
    <t>3244.00</t>
  </si>
  <si>
    <t>2023-07-05 11:54:45</t>
  </si>
  <si>
    <t>2023-07-04</t>
  </si>
  <si>
    <t>3590568</t>
  </si>
  <si>
    <t>TIAN CUI</t>
  </si>
  <si>
    <t>2023-07-10</t>
  </si>
  <si>
    <t>2023-07-04 15:33:10</t>
  </si>
  <si>
    <t>2023-07-03</t>
  </si>
  <si>
    <t>3586328</t>
  </si>
  <si>
    <t>QIAN JIA,QIAN CAIYING</t>
  </si>
  <si>
    <t>2392.00</t>
  </si>
  <si>
    <t>2023-07-04 10:56:50</t>
  </si>
  <si>
    <t>3585212</t>
  </si>
  <si>
    <t>HU XIAOYUE,XIE ZITONG</t>
  </si>
  <si>
    <t>3182.00</t>
  </si>
  <si>
    <t>2023-07-04 10:41:59</t>
  </si>
  <si>
    <t>2023-06-14</t>
  </si>
  <si>
    <t>3504472</t>
  </si>
  <si>
    <t>香港九龙海湾酒店</t>
  </si>
  <si>
    <t>HU YIYAO,SONG XIAOMIN,HU JUNMIN</t>
  </si>
  <si>
    <t>2559.00</t>
  </si>
  <si>
    <t>2023-06-16 16:49:17</t>
  </si>
  <si>
    <t>2023-05-04</t>
  </si>
  <si>
    <t>3326245</t>
  </si>
  <si>
    <t>历山酒店</t>
  </si>
  <si>
    <t>YE XIUJUAN</t>
  </si>
  <si>
    <t>2960.00</t>
  </si>
  <si>
    <t>2023-05-16 13:51:42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</si>
</sst>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53</xdr:row>
      <xdr:rowOff>0</xdr:rowOff>
    </xdr:from>
    <xdr:to>
      <xdr:col>14</xdr:col>
      <xdr:colOff>523875</xdr:colOff>
      <xdr:row>83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14950"/>
          <a:ext cx="10639425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45117</v>
      </c>
      <c r="G2" s="6">
        <v>45121</v>
      </c>
      <c r="H2" s="4">
        <v>1</v>
      </c>
      <c r="I2" s="4">
        <v>4</v>
      </c>
      <c r="J2" s="4">
        <v>4</v>
      </c>
      <c r="K2" s="4" t="s">
        <v>30</v>
      </c>
      <c r="L2" s="4">
        <v>2960</v>
      </c>
      <c r="M2" s="4">
        <v>2960</v>
      </c>
      <c r="N2" s="4" t="s">
        <v>31</v>
      </c>
      <c r="O2" s="4" t="s">
        <v>32</v>
      </c>
      <c r="P2" s="4" t="s">
        <v>33</v>
      </c>
      <c r="Q2" s="4">
        <v>0</v>
      </c>
      <c r="R2" s="7">
        <v>45050</v>
      </c>
      <c r="S2" s="6">
        <v>45136</v>
      </c>
      <c r="T2" s="4" t="s">
        <v>34</v>
      </c>
      <c r="U2" s="4">
        <v>2960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45118</v>
      </c>
      <c r="G3" s="6">
        <v>45121</v>
      </c>
      <c r="H3" s="4">
        <v>1</v>
      </c>
      <c r="I3" s="4">
        <v>3</v>
      </c>
      <c r="J3" s="4">
        <v>3</v>
      </c>
      <c r="K3" s="4" t="s">
        <v>30</v>
      </c>
      <c r="L3" s="4">
        <v>2559</v>
      </c>
      <c r="M3" s="4">
        <v>2559</v>
      </c>
      <c r="N3" s="4" t="s">
        <v>40</v>
      </c>
      <c r="O3" s="4" t="s">
        <v>32</v>
      </c>
      <c r="P3" s="4" t="s">
        <v>33</v>
      </c>
      <c r="Q3" s="4">
        <v>0</v>
      </c>
      <c r="R3" s="7">
        <v>45091</v>
      </c>
      <c r="S3" s="6">
        <v>45136</v>
      </c>
      <c r="T3" s="4" t="s">
        <v>34</v>
      </c>
      <c r="U3" s="4">
        <v>2559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45120</v>
      </c>
      <c r="G4" s="6">
        <v>45121</v>
      </c>
      <c r="H4" s="4">
        <v>3</v>
      </c>
      <c r="I4" s="4">
        <v>1</v>
      </c>
      <c r="J4" s="4">
        <v>3</v>
      </c>
      <c r="K4" s="4" t="s">
        <v>30</v>
      </c>
      <c r="L4" s="4">
        <v>1386</v>
      </c>
      <c r="M4" s="4">
        <v>1386</v>
      </c>
      <c r="N4" s="4" t="s">
        <v>45</v>
      </c>
      <c r="O4" s="4" t="s">
        <v>32</v>
      </c>
      <c r="P4" s="4" t="s">
        <v>33</v>
      </c>
      <c r="Q4" s="4">
        <v>0</v>
      </c>
      <c r="R4" s="7">
        <v>45110.0000115741</v>
      </c>
      <c r="S4" s="6">
        <v>45136</v>
      </c>
      <c r="T4" s="4" t="s">
        <v>34</v>
      </c>
      <c r="U4" s="4">
        <v>1386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45117</v>
      </c>
      <c r="G5" s="6">
        <v>45121</v>
      </c>
      <c r="H5" s="4">
        <v>1</v>
      </c>
      <c r="I5" s="4">
        <v>4</v>
      </c>
      <c r="J5" s="4">
        <v>4</v>
      </c>
      <c r="K5" s="4" t="s">
        <v>30</v>
      </c>
      <c r="L5" s="4">
        <v>3182</v>
      </c>
      <c r="M5" s="4">
        <v>3182</v>
      </c>
      <c r="N5" s="4" t="s">
        <v>49</v>
      </c>
      <c r="O5" s="4" t="s">
        <v>32</v>
      </c>
      <c r="P5" s="4" t="s">
        <v>33</v>
      </c>
      <c r="Q5" s="4">
        <v>0</v>
      </c>
      <c r="R5" s="7">
        <v>45110</v>
      </c>
      <c r="S5" s="6">
        <v>45136</v>
      </c>
      <c r="T5" s="4" t="s">
        <v>34</v>
      </c>
      <c r="U5" s="4">
        <v>3182</v>
      </c>
      <c r="V5" s="4">
        <v>0</v>
      </c>
      <c r="W5" s="4">
        <v>0</v>
      </c>
      <c r="X5" s="4" t="s">
        <v>50</v>
      </c>
      <c r="Y5" s="4" t="s">
        <v>36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45118</v>
      </c>
      <c r="G6" s="6">
        <v>45121</v>
      </c>
      <c r="H6" s="4">
        <v>1</v>
      </c>
      <c r="I6" s="4">
        <v>3</v>
      </c>
      <c r="J6" s="4">
        <v>3</v>
      </c>
      <c r="K6" s="4" t="s">
        <v>30</v>
      </c>
      <c r="L6" s="4">
        <v>2392</v>
      </c>
      <c r="M6" s="4">
        <v>2392</v>
      </c>
      <c r="N6" s="4" t="s">
        <v>52</v>
      </c>
      <c r="O6" s="4" t="s">
        <v>32</v>
      </c>
      <c r="P6" s="4" t="s">
        <v>33</v>
      </c>
      <c r="Q6" s="4">
        <v>0</v>
      </c>
      <c r="R6" s="7">
        <v>45110</v>
      </c>
      <c r="S6" s="6">
        <v>45136</v>
      </c>
      <c r="T6" s="4" t="s">
        <v>34</v>
      </c>
      <c r="U6" s="4">
        <v>2392</v>
      </c>
      <c r="V6" s="4">
        <v>0</v>
      </c>
      <c r="W6" s="4">
        <v>0</v>
      </c>
      <c r="X6" s="4" t="s">
        <v>53</v>
      </c>
      <c r="Y6" s="4" t="s">
        <v>36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47</v>
      </c>
      <c r="E7" s="4" t="s">
        <v>48</v>
      </c>
      <c r="F7" s="6">
        <v>45117</v>
      </c>
      <c r="G7" s="6">
        <v>45121</v>
      </c>
      <c r="H7" s="4">
        <v>1</v>
      </c>
      <c r="I7" s="4">
        <v>4</v>
      </c>
      <c r="J7" s="4">
        <v>4</v>
      </c>
      <c r="K7" s="4" t="s">
        <v>30</v>
      </c>
      <c r="L7" s="4">
        <v>3244</v>
      </c>
      <c r="M7" s="4">
        <v>3244</v>
      </c>
      <c r="N7" s="4" t="s">
        <v>55</v>
      </c>
      <c r="O7" s="4" t="s">
        <v>32</v>
      </c>
      <c r="P7" s="4" t="s">
        <v>33</v>
      </c>
      <c r="Q7" s="4">
        <v>0</v>
      </c>
      <c r="R7" s="7">
        <v>45111.0000115741</v>
      </c>
      <c r="S7" s="6">
        <v>45136</v>
      </c>
      <c r="T7" s="4" t="s">
        <v>34</v>
      </c>
      <c r="U7" s="4">
        <v>3244</v>
      </c>
      <c r="V7" s="4">
        <v>0</v>
      </c>
      <c r="W7" s="4">
        <v>0</v>
      </c>
      <c r="X7" s="4" t="s">
        <v>56</v>
      </c>
      <c r="Y7" s="4" t="s">
        <v>36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47</v>
      </c>
      <c r="E8" s="4" t="s">
        <v>48</v>
      </c>
      <c r="F8" s="6">
        <v>45119</v>
      </c>
      <c r="G8" s="6">
        <v>45121</v>
      </c>
      <c r="H8" s="4">
        <v>2</v>
      </c>
      <c r="I8" s="4">
        <v>2</v>
      </c>
      <c r="J8" s="4">
        <v>4</v>
      </c>
      <c r="K8" s="4" t="s">
        <v>30</v>
      </c>
      <c r="L8" s="4">
        <v>3244</v>
      </c>
      <c r="M8" s="4">
        <v>3244</v>
      </c>
      <c r="N8" s="4" t="s">
        <v>58</v>
      </c>
      <c r="O8" s="4" t="s">
        <v>32</v>
      </c>
      <c r="P8" s="4" t="s">
        <v>33</v>
      </c>
      <c r="Q8" s="4">
        <v>0</v>
      </c>
      <c r="R8" s="7">
        <v>45112</v>
      </c>
      <c r="S8" s="6">
        <v>45136</v>
      </c>
      <c r="T8" s="4" t="s">
        <v>34</v>
      </c>
      <c r="U8" s="4">
        <v>3244</v>
      </c>
      <c r="V8" s="4">
        <v>0</v>
      </c>
      <c r="W8" s="4">
        <v>0</v>
      </c>
      <c r="X8" s="4" t="s">
        <v>59</v>
      </c>
      <c r="Y8" s="4" t="s">
        <v>36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47</v>
      </c>
      <c r="E9" s="4" t="s">
        <v>48</v>
      </c>
      <c r="F9" s="6">
        <v>45119</v>
      </c>
      <c r="G9" s="6">
        <v>45121</v>
      </c>
      <c r="H9" s="4">
        <v>1</v>
      </c>
      <c r="I9" s="4">
        <v>2</v>
      </c>
      <c r="J9" s="4">
        <v>2</v>
      </c>
      <c r="K9" s="4" t="s">
        <v>30</v>
      </c>
      <c r="L9" s="4">
        <v>1622</v>
      </c>
      <c r="M9" s="4">
        <v>1622</v>
      </c>
      <c r="N9" s="4" t="s">
        <v>61</v>
      </c>
      <c r="O9" s="4" t="s">
        <v>32</v>
      </c>
      <c r="P9" s="4" t="s">
        <v>33</v>
      </c>
      <c r="Q9" s="4">
        <v>0</v>
      </c>
      <c r="R9" s="7">
        <v>45113.0000115741</v>
      </c>
      <c r="S9" s="6">
        <v>45136</v>
      </c>
      <c r="T9" s="4" t="s">
        <v>34</v>
      </c>
      <c r="U9" s="4">
        <v>1622</v>
      </c>
      <c r="V9" s="4">
        <v>0</v>
      </c>
      <c r="W9" s="4">
        <v>0</v>
      </c>
      <c r="X9" s="4" t="s">
        <v>62</v>
      </c>
      <c r="Y9" s="4" t="s">
        <v>36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47</v>
      </c>
      <c r="E10" s="4" t="s">
        <v>48</v>
      </c>
      <c r="F10" s="6">
        <v>45119</v>
      </c>
      <c r="G10" s="6">
        <v>45121</v>
      </c>
      <c r="H10" s="4">
        <v>3</v>
      </c>
      <c r="I10" s="4">
        <v>2</v>
      </c>
      <c r="J10" s="4">
        <v>6</v>
      </c>
      <c r="K10" s="4" t="s">
        <v>30</v>
      </c>
      <c r="L10" s="4">
        <v>4866</v>
      </c>
      <c r="M10" s="4">
        <v>4866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45113.0000115741</v>
      </c>
      <c r="S10" s="6">
        <v>45136</v>
      </c>
      <c r="T10" s="4" t="s">
        <v>34</v>
      </c>
      <c r="U10" s="4">
        <v>4866</v>
      </c>
      <c r="V10" s="4">
        <v>0</v>
      </c>
      <c r="W10" s="4">
        <v>0</v>
      </c>
      <c r="X10" s="4" t="s">
        <v>65</v>
      </c>
      <c r="Y10" s="4" t="s">
        <v>36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47</v>
      </c>
      <c r="E11" s="4" t="s">
        <v>67</v>
      </c>
      <c r="F11" s="6">
        <v>45118</v>
      </c>
      <c r="G11" s="6">
        <v>45121</v>
      </c>
      <c r="H11" s="4">
        <v>1</v>
      </c>
      <c r="I11" s="4">
        <v>3</v>
      </c>
      <c r="J11" s="4">
        <v>3</v>
      </c>
      <c r="K11" s="4" t="s">
        <v>30</v>
      </c>
      <c r="L11" s="4">
        <v>2403</v>
      </c>
      <c r="M11" s="4">
        <v>2403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45113.0000115741</v>
      </c>
      <c r="S11" s="6">
        <v>45136</v>
      </c>
      <c r="T11" s="4" t="s">
        <v>34</v>
      </c>
      <c r="U11" s="4">
        <v>2403</v>
      </c>
      <c r="V11" s="4">
        <v>0</v>
      </c>
      <c r="W11" s="4">
        <v>0</v>
      </c>
      <c r="X11" s="4" t="s">
        <v>69</v>
      </c>
      <c r="Y11" s="4" t="s">
        <v>36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47</v>
      </c>
      <c r="E12" s="4" t="s">
        <v>67</v>
      </c>
      <c r="F12" s="6">
        <v>45119</v>
      </c>
      <c r="G12" s="6">
        <v>45121</v>
      </c>
      <c r="H12" s="4">
        <v>1</v>
      </c>
      <c r="I12" s="4">
        <v>2</v>
      </c>
      <c r="J12" s="4">
        <v>2</v>
      </c>
      <c r="K12" s="4" t="s">
        <v>30</v>
      </c>
      <c r="L12" s="4">
        <v>1602</v>
      </c>
      <c r="M12" s="4">
        <v>1602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45114.0000115741</v>
      </c>
      <c r="S12" s="6">
        <v>45136</v>
      </c>
      <c r="T12" s="4" t="s">
        <v>34</v>
      </c>
      <c r="U12" s="4">
        <v>1602</v>
      </c>
      <c r="V12" s="4">
        <v>0</v>
      </c>
      <c r="W12" s="4">
        <v>0</v>
      </c>
      <c r="X12" s="4" t="s">
        <v>72</v>
      </c>
      <c r="Y12" s="4" t="s">
        <v>36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47</v>
      </c>
      <c r="E13" s="4" t="s">
        <v>48</v>
      </c>
      <c r="F13" s="6">
        <v>45119</v>
      </c>
      <c r="G13" s="6">
        <v>45121</v>
      </c>
      <c r="H13" s="4">
        <v>1</v>
      </c>
      <c r="I13" s="4">
        <v>2</v>
      </c>
      <c r="J13" s="4">
        <v>2</v>
      </c>
      <c r="K13" s="4" t="s">
        <v>30</v>
      </c>
      <c r="L13" s="4">
        <v>1622</v>
      </c>
      <c r="M13" s="4">
        <v>1622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45114.0000115741</v>
      </c>
      <c r="S13" s="6">
        <v>45136</v>
      </c>
      <c r="T13" s="4" t="s">
        <v>34</v>
      </c>
      <c r="U13" s="4">
        <v>1622</v>
      </c>
      <c r="V13" s="4">
        <v>0</v>
      </c>
      <c r="W13" s="4">
        <v>0</v>
      </c>
      <c r="X13" s="4" t="s">
        <v>75</v>
      </c>
      <c r="Y13" s="4" t="s">
        <v>36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47</v>
      </c>
      <c r="E14" s="4" t="s">
        <v>67</v>
      </c>
      <c r="F14" s="6">
        <v>45119</v>
      </c>
      <c r="G14" s="6">
        <v>45121</v>
      </c>
      <c r="H14" s="4">
        <v>1</v>
      </c>
      <c r="I14" s="4">
        <v>2</v>
      </c>
      <c r="J14" s="4">
        <v>2</v>
      </c>
      <c r="K14" s="4" t="s">
        <v>30</v>
      </c>
      <c r="L14" s="4">
        <v>400</v>
      </c>
      <c r="M14" s="4">
        <v>400</v>
      </c>
      <c r="N14" s="4" t="s">
        <v>71</v>
      </c>
      <c r="O14" s="4" t="s">
        <v>32</v>
      </c>
      <c r="P14" s="4" t="s">
        <v>33</v>
      </c>
      <c r="Q14" s="4">
        <v>0</v>
      </c>
      <c r="R14" s="7">
        <v>45114.0000115741</v>
      </c>
      <c r="S14" s="6">
        <v>45136</v>
      </c>
      <c r="T14" s="4" t="s">
        <v>34</v>
      </c>
      <c r="U14" s="4">
        <v>400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77</v>
      </c>
      <c r="B15" s="4" t="s">
        <v>26</v>
      </c>
      <c r="C15" s="4" t="s">
        <v>27</v>
      </c>
      <c r="D15" s="4" t="s">
        <v>78</v>
      </c>
      <c r="E15" s="4" t="s">
        <v>79</v>
      </c>
      <c r="F15" s="6">
        <v>45120</v>
      </c>
      <c r="G15" s="6">
        <v>45121</v>
      </c>
      <c r="H15" s="4">
        <v>1</v>
      </c>
      <c r="I15" s="4">
        <v>1</v>
      </c>
      <c r="J15" s="4">
        <v>1</v>
      </c>
      <c r="K15" s="4" t="s">
        <v>30</v>
      </c>
      <c r="L15" s="4">
        <v>370.26</v>
      </c>
      <c r="M15" s="4">
        <v>370.26</v>
      </c>
      <c r="N15" s="4" t="s">
        <v>80</v>
      </c>
      <c r="O15" s="4" t="s">
        <v>32</v>
      </c>
      <c r="P15" s="4" t="s">
        <v>33</v>
      </c>
      <c r="Q15" s="4">
        <v>0</v>
      </c>
      <c r="R15" s="7">
        <v>45116</v>
      </c>
      <c r="S15" s="6">
        <v>45136</v>
      </c>
      <c r="T15" s="4" t="s">
        <v>34</v>
      </c>
      <c r="U15" s="4">
        <v>370.26</v>
      </c>
      <c r="V15" s="4">
        <v>0</v>
      </c>
      <c r="W15" s="4">
        <v>0</v>
      </c>
      <c r="X15" s="4" t="s">
        <v>81</v>
      </c>
      <c r="Y15" s="4" t="s">
        <v>36</v>
      </c>
    </row>
    <row r="16" s="4" customFormat="1" spans="1:25">
      <c r="A16" s="4" t="s">
        <v>82</v>
      </c>
      <c r="B16" s="4" t="s">
        <v>26</v>
      </c>
      <c r="C16" s="4" t="s">
        <v>27</v>
      </c>
      <c r="D16" s="4" t="s">
        <v>83</v>
      </c>
      <c r="E16" s="4" t="s">
        <v>84</v>
      </c>
      <c r="F16" s="6">
        <v>45120</v>
      </c>
      <c r="G16" s="6">
        <v>45121</v>
      </c>
      <c r="H16" s="4">
        <v>1</v>
      </c>
      <c r="I16" s="4">
        <v>1</v>
      </c>
      <c r="J16" s="4">
        <v>1</v>
      </c>
      <c r="K16" s="4" t="s">
        <v>30</v>
      </c>
      <c r="L16" s="4">
        <v>305.2</v>
      </c>
      <c r="M16" s="4">
        <v>305.2</v>
      </c>
      <c r="N16" s="4" t="s">
        <v>85</v>
      </c>
      <c r="O16" s="4" t="s">
        <v>32</v>
      </c>
      <c r="P16" s="4" t="s">
        <v>33</v>
      </c>
      <c r="Q16" s="4">
        <v>0</v>
      </c>
      <c r="R16" s="7">
        <v>45119.0000115741</v>
      </c>
      <c r="S16" s="6">
        <v>45136</v>
      </c>
      <c r="T16" s="4" t="s">
        <v>34</v>
      </c>
      <c r="U16" s="4">
        <v>305.2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86</v>
      </c>
      <c r="B17" s="4" t="s">
        <v>26</v>
      </c>
      <c r="C17" s="4" t="s">
        <v>27</v>
      </c>
      <c r="D17" s="4" t="s">
        <v>87</v>
      </c>
      <c r="E17" s="4" t="s">
        <v>88</v>
      </c>
      <c r="F17" s="6">
        <v>45120</v>
      </c>
      <c r="G17" s="6">
        <v>45121</v>
      </c>
      <c r="H17" s="4">
        <v>1</v>
      </c>
      <c r="I17" s="4">
        <v>1</v>
      </c>
      <c r="J17" s="4">
        <v>1</v>
      </c>
      <c r="K17" s="4" t="s">
        <v>30</v>
      </c>
      <c r="L17" s="4">
        <v>360.5</v>
      </c>
      <c r="M17" s="4">
        <v>360.5</v>
      </c>
      <c r="N17" s="4" t="s">
        <v>89</v>
      </c>
      <c r="O17" s="4" t="s">
        <v>32</v>
      </c>
      <c r="P17" s="4" t="s">
        <v>33</v>
      </c>
      <c r="Q17" s="4">
        <v>0</v>
      </c>
      <c r="R17" s="7">
        <v>45119</v>
      </c>
      <c r="S17" s="6">
        <v>45136</v>
      </c>
      <c r="T17" s="4" t="s">
        <v>34</v>
      </c>
      <c r="U17" s="4">
        <v>360.5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90</v>
      </c>
      <c r="B18" s="4" t="s">
        <v>26</v>
      </c>
      <c r="C18" s="4" t="s">
        <v>27</v>
      </c>
      <c r="D18" s="4" t="s">
        <v>87</v>
      </c>
      <c r="E18" s="4" t="s">
        <v>91</v>
      </c>
      <c r="F18" s="6">
        <v>45120</v>
      </c>
      <c r="G18" s="6">
        <v>45121</v>
      </c>
      <c r="H18" s="4">
        <v>1</v>
      </c>
      <c r="I18" s="4">
        <v>1</v>
      </c>
      <c r="J18" s="4">
        <v>1</v>
      </c>
      <c r="K18" s="4" t="s">
        <v>30</v>
      </c>
      <c r="L18" s="4">
        <v>280</v>
      </c>
      <c r="M18" s="4">
        <v>280</v>
      </c>
      <c r="N18" s="4" t="s">
        <v>92</v>
      </c>
      <c r="O18" s="4" t="s">
        <v>32</v>
      </c>
      <c r="P18" s="4" t="s">
        <v>33</v>
      </c>
      <c r="Q18" s="4">
        <v>0</v>
      </c>
      <c r="R18" s="7">
        <v>45120.0000115741</v>
      </c>
      <c r="S18" s="6">
        <v>45136</v>
      </c>
      <c r="T18" s="4" t="s">
        <v>34</v>
      </c>
      <c r="U18" s="4">
        <v>280</v>
      </c>
      <c r="V18" s="4">
        <v>0</v>
      </c>
      <c r="W18" s="4">
        <v>0</v>
      </c>
      <c r="X18" s="4" t="s">
        <v>36</v>
      </c>
      <c r="Y18" s="4" t="s">
        <v>93</v>
      </c>
    </row>
    <row r="19" s="4" customFormat="1" spans="1:25">
      <c r="A19" s="4" t="s">
        <v>94</v>
      </c>
      <c r="B19" s="4" t="s">
        <v>26</v>
      </c>
      <c r="C19" s="4" t="s">
        <v>27</v>
      </c>
      <c r="D19" s="4" t="s">
        <v>43</v>
      </c>
      <c r="E19" s="4" t="s">
        <v>44</v>
      </c>
      <c r="F19" s="6">
        <v>45120</v>
      </c>
      <c r="G19" s="6">
        <v>45121</v>
      </c>
      <c r="H19" s="4">
        <v>2</v>
      </c>
      <c r="I19" s="4">
        <v>1</v>
      </c>
      <c r="J19" s="4">
        <v>2</v>
      </c>
      <c r="K19" s="4" t="s">
        <v>30</v>
      </c>
      <c r="L19" s="4">
        <v>953.6</v>
      </c>
      <c r="M19" s="4">
        <v>953.6</v>
      </c>
      <c r="N19" s="4" t="s">
        <v>95</v>
      </c>
      <c r="O19" s="4" t="s">
        <v>32</v>
      </c>
      <c r="P19" s="4" t="s">
        <v>33</v>
      </c>
      <c r="Q19" s="4">
        <v>0</v>
      </c>
      <c r="R19" s="7">
        <v>45120.0000115741</v>
      </c>
      <c r="S19" s="6">
        <v>45136</v>
      </c>
      <c r="T19" s="4" t="s">
        <v>34</v>
      </c>
      <c r="U19" s="4">
        <v>953.6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96</v>
      </c>
      <c r="B20" s="4" t="s">
        <v>26</v>
      </c>
      <c r="C20" s="4" t="s">
        <v>27</v>
      </c>
      <c r="D20" s="4" t="s">
        <v>83</v>
      </c>
      <c r="E20" s="4" t="s">
        <v>84</v>
      </c>
      <c r="F20" s="6">
        <v>45120</v>
      </c>
      <c r="G20" s="6">
        <v>45122</v>
      </c>
      <c r="H20" s="4">
        <v>2</v>
      </c>
      <c r="I20" s="4">
        <v>2</v>
      </c>
      <c r="J20" s="4">
        <v>4</v>
      </c>
      <c r="K20" s="4" t="s">
        <v>30</v>
      </c>
      <c r="L20" s="4">
        <v>1220.8</v>
      </c>
      <c r="M20" s="4">
        <v>1220.8</v>
      </c>
      <c r="N20" s="4" t="s">
        <v>97</v>
      </c>
      <c r="O20" s="4" t="s">
        <v>98</v>
      </c>
      <c r="P20" s="4" t="s">
        <v>33</v>
      </c>
      <c r="Q20" s="4">
        <v>0</v>
      </c>
      <c r="R20" s="7">
        <v>45108</v>
      </c>
      <c r="S20" s="6">
        <v>45137</v>
      </c>
      <c r="T20" s="4" t="s">
        <v>34</v>
      </c>
      <c r="U20" s="4">
        <v>1220.8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99</v>
      </c>
      <c r="B21" s="4" t="s">
        <v>26</v>
      </c>
      <c r="C21" s="4" t="s">
        <v>27</v>
      </c>
      <c r="D21" s="4" t="s">
        <v>100</v>
      </c>
      <c r="E21" s="4" t="s">
        <v>101</v>
      </c>
      <c r="F21" s="6">
        <v>45119</v>
      </c>
      <c r="G21" s="6">
        <v>45122</v>
      </c>
      <c r="H21" s="4">
        <v>1</v>
      </c>
      <c r="I21" s="4">
        <v>3</v>
      </c>
      <c r="J21" s="4">
        <v>3</v>
      </c>
      <c r="K21" s="4" t="s">
        <v>30</v>
      </c>
      <c r="L21" s="4">
        <v>2330</v>
      </c>
      <c r="M21" s="4">
        <v>2330</v>
      </c>
      <c r="N21" s="4" t="s">
        <v>102</v>
      </c>
      <c r="O21" s="4" t="s">
        <v>98</v>
      </c>
      <c r="P21" s="4" t="s">
        <v>33</v>
      </c>
      <c r="Q21" s="4">
        <v>0</v>
      </c>
      <c r="R21" s="7">
        <v>45115.0000115741</v>
      </c>
      <c r="S21" s="6">
        <v>45137</v>
      </c>
      <c r="T21" s="4" t="s">
        <v>34</v>
      </c>
      <c r="U21" s="4">
        <v>2330</v>
      </c>
      <c r="V21" s="4">
        <v>0</v>
      </c>
      <c r="W21" s="4">
        <v>0</v>
      </c>
      <c r="X21" s="4" t="s">
        <v>103</v>
      </c>
      <c r="Y21" s="4" t="s">
        <v>36</v>
      </c>
    </row>
    <row r="22" s="4" customFormat="1" spans="1:25">
      <c r="A22" s="4" t="s">
        <v>104</v>
      </c>
      <c r="B22" s="4" t="s">
        <v>26</v>
      </c>
      <c r="C22" s="4" t="s">
        <v>27</v>
      </c>
      <c r="D22" s="4" t="s">
        <v>83</v>
      </c>
      <c r="E22" s="4" t="s">
        <v>105</v>
      </c>
      <c r="F22" s="6">
        <v>45121</v>
      </c>
      <c r="G22" s="6">
        <v>45122</v>
      </c>
      <c r="H22" s="4">
        <v>1</v>
      </c>
      <c r="I22" s="4">
        <v>1</v>
      </c>
      <c r="J22" s="4">
        <v>1</v>
      </c>
      <c r="K22" s="4" t="s">
        <v>30</v>
      </c>
      <c r="L22" s="4">
        <v>305.2</v>
      </c>
      <c r="M22" s="4">
        <v>305.2</v>
      </c>
      <c r="N22" s="4" t="s">
        <v>106</v>
      </c>
      <c r="O22" s="4" t="s">
        <v>98</v>
      </c>
      <c r="P22" s="4" t="s">
        <v>33</v>
      </c>
      <c r="Q22" s="4">
        <v>0</v>
      </c>
      <c r="R22" s="7">
        <v>45119</v>
      </c>
      <c r="S22" s="6">
        <v>45137</v>
      </c>
      <c r="T22" s="4" t="s">
        <v>34</v>
      </c>
      <c r="U22" s="4">
        <v>305.2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107</v>
      </c>
      <c r="B23" s="4" t="s">
        <v>26</v>
      </c>
      <c r="C23" s="4" t="s">
        <v>27</v>
      </c>
      <c r="D23" s="4" t="s">
        <v>83</v>
      </c>
      <c r="E23" s="4" t="s">
        <v>108</v>
      </c>
      <c r="F23" s="6">
        <v>45121</v>
      </c>
      <c r="G23" s="6">
        <v>45122</v>
      </c>
      <c r="H23" s="4">
        <v>1</v>
      </c>
      <c r="I23" s="4">
        <v>1</v>
      </c>
      <c r="J23" s="4">
        <v>1</v>
      </c>
      <c r="K23" s="4" t="s">
        <v>30</v>
      </c>
      <c r="L23" s="4">
        <v>294</v>
      </c>
      <c r="M23" s="4">
        <v>294</v>
      </c>
      <c r="N23" s="4" t="s">
        <v>109</v>
      </c>
      <c r="O23" s="4" t="s">
        <v>98</v>
      </c>
      <c r="P23" s="4" t="s">
        <v>33</v>
      </c>
      <c r="Q23" s="4">
        <v>0</v>
      </c>
      <c r="R23" s="7">
        <v>45119.0000115741</v>
      </c>
      <c r="S23" s="6">
        <v>45137</v>
      </c>
      <c r="T23" s="4" t="s">
        <v>34</v>
      </c>
      <c r="U23" s="4">
        <v>294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110</v>
      </c>
      <c r="B24" s="4" t="s">
        <v>26</v>
      </c>
      <c r="C24" s="4" t="s">
        <v>27</v>
      </c>
      <c r="D24" s="4" t="s">
        <v>111</v>
      </c>
      <c r="E24" s="4" t="s">
        <v>112</v>
      </c>
      <c r="F24" s="6">
        <v>45121</v>
      </c>
      <c r="G24" s="6">
        <v>45122</v>
      </c>
      <c r="H24" s="4">
        <v>1</v>
      </c>
      <c r="I24" s="4">
        <v>1</v>
      </c>
      <c r="J24" s="4">
        <v>1</v>
      </c>
      <c r="K24" s="4" t="s">
        <v>30</v>
      </c>
      <c r="L24" s="4">
        <v>153</v>
      </c>
      <c r="M24" s="4">
        <v>153</v>
      </c>
      <c r="N24" s="4" t="s">
        <v>113</v>
      </c>
      <c r="O24" s="4" t="s">
        <v>98</v>
      </c>
      <c r="P24" s="4" t="s">
        <v>33</v>
      </c>
      <c r="Q24" s="4">
        <v>0</v>
      </c>
      <c r="R24" s="7">
        <v>45121</v>
      </c>
      <c r="S24" s="6">
        <v>45137</v>
      </c>
      <c r="T24" s="4" t="s">
        <v>34</v>
      </c>
      <c r="U24" s="4">
        <v>153</v>
      </c>
      <c r="V24" s="4">
        <v>0</v>
      </c>
      <c r="W24" s="4">
        <v>0</v>
      </c>
      <c r="X24" s="4" t="s">
        <v>114</v>
      </c>
      <c r="Y24" s="4" t="s">
        <v>36</v>
      </c>
    </row>
    <row r="25" s="4" customFormat="1" spans="1:25">
      <c r="A25" s="4" t="s">
        <v>115</v>
      </c>
      <c r="B25" s="4" t="s">
        <v>26</v>
      </c>
      <c r="C25" s="4" t="s">
        <v>27</v>
      </c>
      <c r="D25" s="4" t="s">
        <v>116</v>
      </c>
      <c r="E25" s="4" t="s">
        <v>117</v>
      </c>
      <c r="F25" s="6">
        <v>45121</v>
      </c>
      <c r="G25" s="6">
        <v>45122</v>
      </c>
      <c r="H25" s="4">
        <v>1</v>
      </c>
      <c r="I25" s="4">
        <v>1</v>
      </c>
      <c r="J25" s="4">
        <v>1</v>
      </c>
      <c r="K25" s="4" t="s">
        <v>30</v>
      </c>
      <c r="L25" s="4">
        <v>481.29</v>
      </c>
      <c r="M25" s="4">
        <v>481.29</v>
      </c>
      <c r="N25" s="4" t="s">
        <v>118</v>
      </c>
      <c r="O25" s="4" t="s">
        <v>98</v>
      </c>
      <c r="P25" s="4" t="s">
        <v>33</v>
      </c>
      <c r="Q25" s="4">
        <v>0</v>
      </c>
      <c r="R25" s="7">
        <v>45121</v>
      </c>
      <c r="S25" s="6">
        <v>45137</v>
      </c>
      <c r="T25" s="4" t="s">
        <v>34</v>
      </c>
      <c r="U25" s="4">
        <v>481.29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119</v>
      </c>
      <c r="B26" s="4" t="s">
        <v>26</v>
      </c>
      <c r="C26" s="4" t="s">
        <v>27</v>
      </c>
      <c r="D26" s="4" t="s">
        <v>47</v>
      </c>
      <c r="E26" s="4" t="s">
        <v>48</v>
      </c>
      <c r="F26" s="6">
        <v>45119</v>
      </c>
      <c r="G26" s="6">
        <v>45123</v>
      </c>
      <c r="H26" s="4">
        <v>1</v>
      </c>
      <c r="I26" s="4">
        <v>4</v>
      </c>
      <c r="J26" s="4">
        <v>4</v>
      </c>
      <c r="K26" s="4" t="s">
        <v>30</v>
      </c>
      <c r="L26" s="4">
        <v>3952</v>
      </c>
      <c r="M26" s="4">
        <v>3952</v>
      </c>
      <c r="N26" s="4" t="s">
        <v>120</v>
      </c>
      <c r="O26" s="4" t="s">
        <v>121</v>
      </c>
      <c r="P26" s="4" t="s">
        <v>33</v>
      </c>
      <c r="Q26" s="4">
        <v>0</v>
      </c>
      <c r="R26" s="7">
        <v>45113.0000115741</v>
      </c>
      <c r="S26" s="6">
        <v>45138</v>
      </c>
      <c r="T26" s="4" t="s">
        <v>34</v>
      </c>
      <c r="U26" s="4">
        <v>3952</v>
      </c>
      <c r="V26" s="4">
        <v>0</v>
      </c>
      <c r="W26" s="4">
        <v>0</v>
      </c>
      <c r="X26" s="4" t="s">
        <v>122</v>
      </c>
      <c r="Y26" s="4" t="s">
        <v>36</v>
      </c>
    </row>
    <row r="27" s="4" customFormat="1" spans="1:25">
      <c r="A27" s="4" t="s">
        <v>123</v>
      </c>
      <c r="B27" s="4" t="s">
        <v>26</v>
      </c>
      <c r="C27" s="4" t="s">
        <v>27</v>
      </c>
      <c r="D27" s="4" t="s">
        <v>124</v>
      </c>
      <c r="E27" s="4" t="s">
        <v>125</v>
      </c>
      <c r="F27" s="6">
        <v>45119</v>
      </c>
      <c r="G27" s="6">
        <v>45123</v>
      </c>
      <c r="H27" s="4">
        <v>1</v>
      </c>
      <c r="I27" s="4">
        <v>4</v>
      </c>
      <c r="J27" s="4">
        <v>4</v>
      </c>
      <c r="K27" s="4" t="s">
        <v>30</v>
      </c>
      <c r="L27" s="4">
        <v>4244</v>
      </c>
      <c r="M27" s="4">
        <v>4244</v>
      </c>
      <c r="N27" s="4" t="s">
        <v>126</v>
      </c>
      <c r="O27" s="4" t="s">
        <v>121</v>
      </c>
      <c r="P27" s="4" t="s">
        <v>33</v>
      </c>
      <c r="Q27" s="4">
        <v>0</v>
      </c>
      <c r="R27" s="7">
        <v>45113</v>
      </c>
      <c r="S27" s="6">
        <v>45138</v>
      </c>
      <c r="T27" s="4" t="s">
        <v>34</v>
      </c>
      <c r="U27" s="4">
        <v>4244</v>
      </c>
      <c r="V27" s="4">
        <v>0</v>
      </c>
      <c r="W27" s="4">
        <v>0</v>
      </c>
      <c r="X27" s="4" t="s">
        <v>127</v>
      </c>
      <c r="Y27" s="4" t="s">
        <v>36</v>
      </c>
    </row>
    <row r="28" s="4" customFormat="1" spans="1:25">
      <c r="A28" s="4" t="s">
        <v>128</v>
      </c>
      <c r="B28" s="4" t="s">
        <v>26</v>
      </c>
      <c r="C28" s="4" t="s">
        <v>27</v>
      </c>
      <c r="D28" s="4" t="s">
        <v>47</v>
      </c>
      <c r="E28" s="4" t="s">
        <v>48</v>
      </c>
      <c r="F28" s="6">
        <v>45120</v>
      </c>
      <c r="G28" s="6">
        <v>45123</v>
      </c>
      <c r="H28" s="4">
        <v>2</v>
      </c>
      <c r="I28" s="4">
        <v>3</v>
      </c>
      <c r="J28" s="4">
        <v>6</v>
      </c>
      <c r="K28" s="4" t="s">
        <v>30</v>
      </c>
      <c r="L28" s="4">
        <v>6282</v>
      </c>
      <c r="M28" s="4">
        <v>6282</v>
      </c>
      <c r="N28" s="4" t="s">
        <v>129</v>
      </c>
      <c r="O28" s="4" t="s">
        <v>121</v>
      </c>
      <c r="P28" s="4" t="s">
        <v>33</v>
      </c>
      <c r="Q28" s="4">
        <v>0</v>
      </c>
      <c r="R28" s="7">
        <v>45114</v>
      </c>
      <c r="S28" s="6">
        <v>45138</v>
      </c>
      <c r="T28" s="4" t="s">
        <v>34</v>
      </c>
      <c r="U28" s="4">
        <v>6282</v>
      </c>
      <c r="V28" s="4">
        <v>0</v>
      </c>
      <c r="W28" s="4">
        <v>0</v>
      </c>
      <c r="X28" s="4" t="s">
        <v>130</v>
      </c>
      <c r="Y28" s="4" t="s">
        <v>36</v>
      </c>
    </row>
    <row r="29" s="4" customFormat="1" spans="1:25">
      <c r="A29" s="4" t="s">
        <v>131</v>
      </c>
      <c r="B29" s="4" t="s">
        <v>26</v>
      </c>
      <c r="C29" s="4" t="s">
        <v>27</v>
      </c>
      <c r="D29" s="4" t="s">
        <v>47</v>
      </c>
      <c r="E29" s="4" t="s">
        <v>48</v>
      </c>
      <c r="F29" s="6">
        <v>45121</v>
      </c>
      <c r="G29" s="6">
        <v>45123</v>
      </c>
      <c r="H29" s="4">
        <v>1</v>
      </c>
      <c r="I29" s="4">
        <v>2</v>
      </c>
      <c r="J29" s="4">
        <v>2</v>
      </c>
      <c r="K29" s="4" t="s">
        <v>30</v>
      </c>
      <c r="L29" s="4">
        <v>2330</v>
      </c>
      <c r="M29" s="4">
        <v>2330</v>
      </c>
      <c r="N29" s="4" t="s">
        <v>132</v>
      </c>
      <c r="O29" s="4" t="s">
        <v>121</v>
      </c>
      <c r="P29" s="4" t="s">
        <v>33</v>
      </c>
      <c r="Q29" s="4">
        <v>0</v>
      </c>
      <c r="R29" s="7">
        <v>45114</v>
      </c>
      <c r="S29" s="6">
        <v>45138</v>
      </c>
      <c r="T29" s="4" t="s">
        <v>34</v>
      </c>
      <c r="U29" s="4">
        <v>2330</v>
      </c>
      <c r="V29" s="4">
        <v>0</v>
      </c>
      <c r="W29" s="4">
        <v>0</v>
      </c>
      <c r="X29" s="4" t="s">
        <v>133</v>
      </c>
      <c r="Y29" s="4" t="s">
        <v>36</v>
      </c>
    </row>
    <row r="30" s="4" customFormat="1" spans="1:25">
      <c r="A30" s="4" t="s">
        <v>134</v>
      </c>
      <c r="B30" s="4" t="s">
        <v>26</v>
      </c>
      <c r="C30" s="4" t="s">
        <v>27</v>
      </c>
      <c r="D30" s="4" t="s">
        <v>135</v>
      </c>
      <c r="E30" s="4" t="s">
        <v>136</v>
      </c>
      <c r="F30" s="6">
        <v>45120</v>
      </c>
      <c r="G30" s="6">
        <v>45123</v>
      </c>
      <c r="H30" s="4">
        <v>1</v>
      </c>
      <c r="I30" s="4">
        <v>3</v>
      </c>
      <c r="J30" s="4">
        <v>3</v>
      </c>
      <c r="K30" s="4" t="s">
        <v>30</v>
      </c>
      <c r="L30" s="4">
        <v>2340</v>
      </c>
      <c r="M30" s="4">
        <v>2340</v>
      </c>
      <c r="N30" s="4" t="s">
        <v>137</v>
      </c>
      <c r="O30" s="4" t="s">
        <v>121</v>
      </c>
      <c r="P30" s="4" t="s">
        <v>33</v>
      </c>
      <c r="Q30" s="4">
        <v>0</v>
      </c>
      <c r="R30" s="7">
        <v>45116</v>
      </c>
      <c r="S30" s="6">
        <v>45138</v>
      </c>
      <c r="T30" s="4" t="s">
        <v>34</v>
      </c>
      <c r="U30" s="4">
        <v>2340</v>
      </c>
      <c r="V30" s="4">
        <v>0</v>
      </c>
      <c r="W30" s="4">
        <v>0</v>
      </c>
      <c r="X30" s="4" t="s">
        <v>138</v>
      </c>
      <c r="Y30" s="4" t="s">
        <v>139</v>
      </c>
    </row>
    <row r="31" s="4" customFormat="1" spans="1:25">
      <c r="A31" s="4" t="s">
        <v>140</v>
      </c>
      <c r="B31" s="4" t="s">
        <v>26</v>
      </c>
      <c r="C31" s="4" t="s">
        <v>27</v>
      </c>
      <c r="D31" s="4" t="s">
        <v>87</v>
      </c>
      <c r="E31" s="4" t="s">
        <v>91</v>
      </c>
      <c r="F31" s="6">
        <v>45122</v>
      </c>
      <c r="G31" s="6">
        <v>45123</v>
      </c>
      <c r="H31" s="4">
        <v>1</v>
      </c>
      <c r="I31" s="4">
        <v>1</v>
      </c>
      <c r="J31" s="4">
        <v>1</v>
      </c>
      <c r="K31" s="4" t="s">
        <v>30</v>
      </c>
      <c r="L31" s="4">
        <v>252</v>
      </c>
      <c r="M31" s="4">
        <v>252</v>
      </c>
      <c r="N31" s="4" t="s">
        <v>141</v>
      </c>
      <c r="O31" s="4" t="s">
        <v>121</v>
      </c>
      <c r="P31" s="4" t="s">
        <v>33</v>
      </c>
      <c r="Q31" s="4">
        <v>0</v>
      </c>
      <c r="R31" s="7">
        <v>45118</v>
      </c>
      <c r="S31" s="6">
        <v>45138</v>
      </c>
      <c r="T31" s="4" t="s">
        <v>34</v>
      </c>
      <c r="U31" s="4">
        <v>252</v>
      </c>
      <c r="V31" s="4">
        <v>0</v>
      </c>
      <c r="W31" s="4">
        <v>0</v>
      </c>
      <c r="X31" s="4" t="s">
        <v>36</v>
      </c>
      <c r="Y31" s="4" t="s">
        <v>36</v>
      </c>
    </row>
    <row r="32" s="4" customFormat="1" spans="1:25">
      <c r="A32" s="4" t="s">
        <v>142</v>
      </c>
      <c r="B32" s="4" t="s">
        <v>26</v>
      </c>
      <c r="C32" s="4" t="s">
        <v>27</v>
      </c>
      <c r="D32" s="4" t="s">
        <v>87</v>
      </c>
      <c r="E32" s="4" t="s">
        <v>91</v>
      </c>
      <c r="F32" s="6">
        <v>45122</v>
      </c>
      <c r="G32" s="6">
        <v>45123</v>
      </c>
      <c r="H32" s="4">
        <v>1</v>
      </c>
      <c r="I32" s="4">
        <v>1</v>
      </c>
      <c r="J32" s="4">
        <v>1</v>
      </c>
      <c r="K32" s="4" t="s">
        <v>30</v>
      </c>
      <c r="L32" s="4">
        <v>270</v>
      </c>
      <c r="M32" s="4">
        <v>270</v>
      </c>
      <c r="N32" s="4" t="s">
        <v>143</v>
      </c>
      <c r="O32" s="4" t="s">
        <v>121</v>
      </c>
      <c r="P32" s="4" t="s">
        <v>33</v>
      </c>
      <c r="Q32" s="4">
        <v>0</v>
      </c>
      <c r="R32" s="7">
        <v>45119.0000115741</v>
      </c>
      <c r="S32" s="6">
        <v>45138</v>
      </c>
      <c r="T32" s="4" t="s">
        <v>34</v>
      </c>
      <c r="U32" s="4">
        <v>270</v>
      </c>
      <c r="V32" s="4">
        <v>0</v>
      </c>
      <c r="W32" s="4">
        <v>0</v>
      </c>
      <c r="X32" s="4" t="s">
        <v>36</v>
      </c>
      <c r="Y32" s="4" t="s">
        <v>36</v>
      </c>
    </row>
    <row r="33" s="4" customFormat="1" spans="1:25">
      <c r="A33" s="4" t="s">
        <v>144</v>
      </c>
      <c r="B33" s="4" t="s">
        <v>26</v>
      </c>
      <c r="C33" s="4" t="s">
        <v>27</v>
      </c>
      <c r="D33" s="4" t="s">
        <v>116</v>
      </c>
      <c r="E33" s="4" t="s">
        <v>117</v>
      </c>
      <c r="F33" s="6">
        <v>45122</v>
      </c>
      <c r="G33" s="6">
        <v>45123</v>
      </c>
      <c r="H33" s="4">
        <v>1</v>
      </c>
      <c r="I33" s="4">
        <v>1</v>
      </c>
      <c r="J33" s="4">
        <v>1</v>
      </c>
      <c r="K33" s="4" t="s">
        <v>30</v>
      </c>
      <c r="L33" s="4">
        <v>481.29</v>
      </c>
      <c r="M33" s="4">
        <v>481.29</v>
      </c>
      <c r="N33" s="4" t="s">
        <v>145</v>
      </c>
      <c r="O33" s="4" t="s">
        <v>121</v>
      </c>
      <c r="P33" s="4" t="s">
        <v>33</v>
      </c>
      <c r="Q33" s="4">
        <v>0</v>
      </c>
      <c r="R33" s="7">
        <v>45120.0000115741</v>
      </c>
      <c r="S33" s="6">
        <v>45138</v>
      </c>
      <c r="T33" s="4" t="s">
        <v>34</v>
      </c>
      <c r="U33" s="4">
        <v>481.29</v>
      </c>
      <c r="V33" s="4">
        <v>0</v>
      </c>
      <c r="W33" s="4">
        <v>0</v>
      </c>
      <c r="X33" s="4" t="s">
        <v>36</v>
      </c>
      <c r="Y33" s="4" t="s">
        <v>36</v>
      </c>
    </row>
    <row r="34" s="4" customFormat="1" spans="1:25">
      <c r="A34" s="4" t="s">
        <v>146</v>
      </c>
      <c r="B34" s="4" t="s">
        <v>26</v>
      </c>
      <c r="C34" s="4" t="s">
        <v>27</v>
      </c>
      <c r="D34" s="4" t="s">
        <v>83</v>
      </c>
      <c r="E34" s="4" t="s">
        <v>147</v>
      </c>
      <c r="F34" s="6">
        <v>45122</v>
      </c>
      <c r="G34" s="6">
        <v>45123</v>
      </c>
      <c r="H34" s="4">
        <v>1</v>
      </c>
      <c r="I34" s="4">
        <v>1</v>
      </c>
      <c r="J34" s="4">
        <v>1</v>
      </c>
      <c r="K34" s="4" t="s">
        <v>30</v>
      </c>
      <c r="L34" s="4">
        <v>294</v>
      </c>
      <c r="M34" s="4">
        <v>294</v>
      </c>
      <c r="N34" s="4" t="s">
        <v>148</v>
      </c>
      <c r="O34" s="4" t="s">
        <v>121</v>
      </c>
      <c r="P34" s="4" t="s">
        <v>33</v>
      </c>
      <c r="Q34" s="4">
        <v>0</v>
      </c>
      <c r="R34" s="7">
        <v>45120</v>
      </c>
      <c r="S34" s="6">
        <v>45138</v>
      </c>
      <c r="T34" s="4" t="s">
        <v>34</v>
      </c>
      <c r="U34" s="4">
        <v>294</v>
      </c>
      <c r="V34" s="4">
        <v>0</v>
      </c>
      <c r="W34" s="4">
        <v>0</v>
      </c>
      <c r="X34" s="4" t="s">
        <v>36</v>
      </c>
      <c r="Y34" s="4" t="s">
        <v>36</v>
      </c>
    </row>
    <row r="35" s="4" customFormat="1" spans="1:25">
      <c r="A35" s="4" t="s">
        <v>149</v>
      </c>
      <c r="B35" s="4" t="s">
        <v>26</v>
      </c>
      <c r="C35" s="4" t="s">
        <v>27</v>
      </c>
      <c r="D35" s="4" t="s">
        <v>83</v>
      </c>
      <c r="E35" s="4" t="s">
        <v>147</v>
      </c>
      <c r="F35" s="6">
        <v>45122</v>
      </c>
      <c r="G35" s="6">
        <v>45123</v>
      </c>
      <c r="H35" s="4">
        <v>1</v>
      </c>
      <c r="I35" s="4">
        <v>1</v>
      </c>
      <c r="J35" s="4">
        <v>1</v>
      </c>
      <c r="K35" s="4" t="s">
        <v>30</v>
      </c>
      <c r="L35" s="4">
        <v>294</v>
      </c>
      <c r="M35" s="4">
        <v>294</v>
      </c>
      <c r="N35" s="4" t="s">
        <v>150</v>
      </c>
      <c r="O35" s="4" t="s">
        <v>121</v>
      </c>
      <c r="P35" s="4" t="s">
        <v>33</v>
      </c>
      <c r="Q35" s="4">
        <v>0</v>
      </c>
      <c r="R35" s="7">
        <v>45121.0000115741</v>
      </c>
      <c r="S35" s="6">
        <v>45138</v>
      </c>
      <c r="T35" s="4" t="s">
        <v>34</v>
      </c>
      <c r="U35" s="4">
        <v>294</v>
      </c>
      <c r="V35" s="4">
        <v>0</v>
      </c>
      <c r="W35" s="4">
        <v>0</v>
      </c>
      <c r="X35" s="4" t="s">
        <v>36</v>
      </c>
      <c r="Y35" s="4" t="s">
        <v>36</v>
      </c>
    </row>
    <row r="36" s="4" customFormat="1" spans="1:25">
      <c r="A36" s="4" t="s">
        <v>151</v>
      </c>
      <c r="B36" s="4" t="s">
        <v>26</v>
      </c>
      <c r="C36" s="4" t="s">
        <v>27</v>
      </c>
      <c r="D36" s="4" t="s">
        <v>83</v>
      </c>
      <c r="E36" s="4" t="s">
        <v>152</v>
      </c>
      <c r="F36" s="6">
        <v>45122</v>
      </c>
      <c r="G36" s="6">
        <v>45123</v>
      </c>
      <c r="H36" s="4">
        <v>1</v>
      </c>
      <c r="I36" s="4">
        <v>1</v>
      </c>
      <c r="J36" s="4">
        <v>1</v>
      </c>
      <c r="K36" s="4" t="s">
        <v>30</v>
      </c>
      <c r="L36" s="4">
        <v>294</v>
      </c>
      <c r="M36" s="4">
        <v>294</v>
      </c>
      <c r="N36" s="4" t="s">
        <v>153</v>
      </c>
      <c r="O36" s="4" t="s">
        <v>121</v>
      </c>
      <c r="P36" s="4" t="s">
        <v>33</v>
      </c>
      <c r="Q36" s="4">
        <v>0</v>
      </c>
      <c r="R36" s="7">
        <v>45121</v>
      </c>
      <c r="S36" s="6">
        <v>45138</v>
      </c>
      <c r="T36" s="4" t="s">
        <v>34</v>
      </c>
      <c r="U36" s="4">
        <v>294</v>
      </c>
      <c r="V36" s="4">
        <v>0</v>
      </c>
      <c r="W36" s="4">
        <v>0</v>
      </c>
      <c r="X36" s="4" t="s">
        <v>36</v>
      </c>
      <c r="Y36" s="4" t="s">
        <v>36</v>
      </c>
    </row>
    <row r="37" s="4" customFormat="1" spans="1:25">
      <c r="A37" s="4" t="s">
        <v>154</v>
      </c>
      <c r="B37" s="4" t="s">
        <v>26</v>
      </c>
      <c r="C37" s="4" t="s">
        <v>27</v>
      </c>
      <c r="D37" s="4" t="s">
        <v>83</v>
      </c>
      <c r="E37" s="4" t="s">
        <v>147</v>
      </c>
      <c r="F37" s="6">
        <v>45122</v>
      </c>
      <c r="G37" s="6">
        <v>45123</v>
      </c>
      <c r="H37" s="4">
        <v>1</v>
      </c>
      <c r="I37" s="4">
        <v>1</v>
      </c>
      <c r="J37" s="4">
        <v>1</v>
      </c>
      <c r="K37" s="4" t="s">
        <v>30</v>
      </c>
      <c r="L37" s="4">
        <v>294</v>
      </c>
      <c r="M37" s="4">
        <v>294</v>
      </c>
      <c r="N37" s="4" t="s">
        <v>155</v>
      </c>
      <c r="O37" s="4" t="s">
        <v>121</v>
      </c>
      <c r="P37" s="4" t="s">
        <v>33</v>
      </c>
      <c r="Q37" s="4">
        <v>0</v>
      </c>
      <c r="R37" s="7">
        <v>45121.0000115741</v>
      </c>
      <c r="S37" s="6">
        <v>45138</v>
      </c>
      <c r="T37" s="4" t="s">
        <v>34</v>
      </c>
      <c r="U37" s="4">
        <v>294</v>
      </c>
      <c r="V37" s="4">
        <v>0</v>
      </c>
      <c r="W37" s="4">
        <v>0</v>
      </c>
      <c r="X37" s="4" t="s">
        <v>36</v>
      </c>
      <c r="Y37" s="4" t="s">
        <v>36</v>
      </c>
    </row>
    <row r="38" s="4" customFormat="1" spans="1:25">
      <c r="A38" s="4" t="s">
        <v>156</v>
      </c>
      <c r="B38" s="4" t="s">
        <v>26</v>
      </c>
      <c r="C38" s="4" t="s">
        <v>27</v>
      </c>
      <c r="D38" s="4" t="s">
        <v>87</v>
      </c>
      <c r="E38" s="4" t="s">
        <v>91</v>
      </c>
      <c r="F38" s="6">
        <v>45122</v>
      </c>
      <c r="G38" s="6">
        <v>45123</v>
      </c>
      <c r="H38" s="4">
        <v>1</v>
      </c>
      <c r="I38" s="4">
        <v>1</v>
      </c>
      <c r="J38" s="4">
        <v>1</v>
      </c>
      <c r="K38" s="4" t="s">
        <v>30</v>
      </c>
      <c r="L38" s="4">
        <v>280</v>
      </c>
      <c r="M38" s="4">
        <v>280</v>
      </c>
      <c r="N38" s="4" t="s">
        <v>157</v>
      </c>
      <c r="O38" s="4" t="s">
        <v>121</v>
      </c>
      <c r="P38" s="4" t="s">
        <v>33</v>
      </c>
      <c r="Q38" s="4">
        <v>0</v>
      </c>
      <c r="R38" s="7">
        <v>45121.0000115741</v>
      </c>
      <c r="S38" s="6">
        <v>45138</v>
      </c>
      <c r="T38" s="4" t="s">
        <v>34</v>
      </c>
      <c r="U38" s="4">
        <v>280</v>
      </c>
      <c r="V38" s="4">
        <v>0</v>
      </c>
      <c r="W38" s="4">
        <v>0</v>
      </c>
      <c r="X38" s="4" t="s">
        <v>36</v>
      </c>
      <c r="Y38" s="4" t="s">
        <v>158</v>
      </c>
    </row>
    <row r="39" s="4" customFormat="1" spans="1:25">
      <c r="A39" s="4" t="s">
        <v>159</v>
      </c>
      <c r="B39" s="4" t="s">
        <v>26</v>
      </c>
      <c r="C39" s="4" t="s">
        <v>27</v>
      </c>
      <c r="D39" s="4" t="s">
        <v>87</v>
      </c>
      <c r="E39" s="4" t="s">
        <v>88</v>
      </c>
      <c r="F39" s="6">
        <v>45122</v>
      </c>
      <c r="G39" s="6">
        <v>45123</v>
      </c>
      <c r="H39" s="4">
        <v>1</v>
      </c>
      <c r="I39" s="4">
        <v>1</v>
      </c>
      <c r="J39" s="4">
        <v>1</v>
      </c>
      <c r="K39" s="4" t="s">
        <v>30</v>
      </c>
      <c r="L39" s="4">
        <v>386.25</v>
      </c>
      <c r="M39" s="4">
        <v>386.25</v>
      </c>
      <c r="N39" s="4" t="s">
        <v>160</v>
      </c>
      <c r="O39" s="4" t="s">
        <v>121</v>
      </c>
      <c r="P39" s="4" t="s">
        <v>33</v>
      </c>
      <c r="Q39" s="4">
        <v>0</v>
      </c>
      <c r="R39" s="7">
        <v>45122.0000115741</v>
      </c>
      <c r="S39" s="6">
        <v>45138</v>
      </c>
      <c r="T39" s="4" t="s">
        <v>34</v>
      </c>
      <c r="U39" s="4">
        <v>386.25</v>
      </c>
      <c r="V39" s="4">
        <v>0</v>
      </c>
      <c r="W39" s="4">
        <v>0</v>
      </c>
      <c r="X39" s="4" t="s">
        <v>36</v>
      </c>
      <c r="Y39" s="4" t="s">
        <v>36</v>
      </c>
    </row>
    <row r="40" s="4" customFormat="1" spans="1:25">
      <c r="A40" s="4" t="s">
        <v>161</v>
      </c>
      <c r="B40" s="4" t="s">
        <v>26</v>
      </c>
      <c r="C40" s="4" t="s">
        <v>27</v>
      </c>
      <c r="D40" s="4" t="s">
        <v>116</v>
      </c>
      <c r="E40" s="4" t="s">
        <v>117</v>
      </c>
      <c r="F40" s="6">
        <v>45122</v>
      </c>
      <c r="G40" s="6">
        <v>45123</v>
      </c>
      <c r="H40" s="4">
        <v>1</v>
      </c>
      <c r="I40" s="4">
        <v>1</v>
      </c>
      <c r="J40" s="4">
        <v>1</v>
      </c>
      <c r="K40" s="4" t="s">
        <v>30</v>
      </c>
      <c r="L40" s="4">
        <v>481.29</v>
      </c>
      <c r="M40" s="4">
        <v>481.29</v>
      </c>
      <c r="N40" s="4" t="s">
        <v>162</v>
      </c>
      <c r="O40" s="4" t="s">
        <v>121</v>
      </c>
      <c r="P40" s="4" t="s">
        <v>33</v>
      </c>
      <c r="Q40" s="4">
        <v>0</v>
      </c>
      <c r="R40" s="7">
        <v>45122</v>
      </c>
      <c r="S40" s="6">
        <v>45138</v>
      </c>
      <c r="T40" s="4" t="s">
        <v>34</v>
      </c>
      <c r="U40" s="4">
        <v>481.29</v>
      </c>
      <c r="V40" s="4">
        <v>0</v>
      </c>
      <c r="W40" s="4">
        <v>0</v>
      </c>
      <c r="X40" s="4" t="s">
        <v>36</v>
      </c>
      <c r="Y40" s="4" t="s">
        <v>36</v>
      </c>
    </row>
    <row r="41" s="4" customFormat="1" spans="1:25">
      <c r="A41" s="4" t="s">
        <v>161</v>
      </c>
      <c r="B41" s="4" t="s">
        <v>26</v>
      </c>
      <c r="C41" s="4" t="s">
        <v>163</v>
      </c>
      <c r="D41" s="4" t="s">
        <v>116</v>
      </c>
      <c r="E41" s="4" t="s">
        <v>117</v>
      </c>
      <c r="F41" s="6">
        <v>45122</v>
      </c>
      <c r="G41" s="6">
        <v>45123</v>
      </c>
      <c r="H41" s="4">
        <v>1</v>
      </c>
      <c r="I41" s="4">
        <v>1</v>
      </c>
      <c r="J41" s="4">
        <v>1</v>
      </c>
      <c r="K41" s="4" t="s">
        <v>30</v>
      </c>
      <c r="L41" s="4">
        <v>-481.29</v>
      </c>
      <c r="M41" s="4">
        <v>-481.29</v>
      </c>
      <c r="N41" s="4" t="s">
        <v>162</v>
      </c>
      <c r="O41" s="4" t="s">
        <v>121</v>
      </c>
      <c r="P41" s="4" t="s">
        <v>33</v>
      </c>
      <c r="Q41" s="4">
        <v>0</v>
      </c>
      <c r="R41" s="7">
        <v>45122</v>
      </c>
      <c r="S41" s="6">
        <v>45138</v>
      </c>
      <c r="T41" s="4" t="s">
        <v>34</v>
      </c>
      <c r="U41" s="4">
        <v>-481.29</v>
      </c>
      <c r="V41" s="4">
        <v>0</v>
      </c>
      <c r="W41" s="4">
        <v>0</v>
      </c>
      <c r="X41" s="4" t="s">
        <v>36</v>
      </c>
      <c r="Y41" s="4" t="s">
        <v>36</v>
      </c>
    </row>
    <row r="42" s="4" customFormat="1" spans="1:25">
      <c r="A42" s="4" t="s">
        <v>164</v>
      </c>
      <c r="B42" s="4" t="s">
        <v>26</v>
      </c>
      <c r="C42" s="4" t="s">
        <v>27</v>
      </c>
      <c r="D42" s="4" t="s">
        <v>111</v>
      </c>
      <c r="E42" s="4" t="s">
        <v>165</v>
      </c>
      <c r="F42" s="6">
        <v>45122</v>
      </c>
      <c r="G42" s="6">
        <v>45123</v>
      </c>
      <c r="H42" s="4">
        <v>1</v>
      </c>
      <c r="I42" s="4">
        <v>1</v>
      </c>
      <c r="J42" s="4">
        <v>1</v>
      </c>
      <c r="K42" s="4" t="s">
        <v>30</v>
      </c>
      <c r="L42" s="4">
        <v>132.6</v>
      </c>
      <c r="M42" s="4">
        <v>132.6</v>
      </c>
      <c r="N42" s="4" t="s">
        <v>166</v>
      </c>
      <c r="O42" s="4" t="s">
        <v>121</v>
      </c>
      <c r="P42" s="4" t="s">
        <v>33</v>
      </c>
      <c r="Q42" s="4">
        <v>0</v>
      </c>
      <c r="R42" s="7">
        <v>45122</v>
      </c>
      <c r="S42" s="6">
        <v>45138</v>
      </c>
      <c r="T42" s="4" t="s">
        <v>34</v>
      </c>
      <c r="U42" s="4">
        <v>132.6</v>
      </c>
      <c r="V42" s="4">
        <v>0</v>
      </c>
      <c r="W42" s="4">
        <v>0</v>
      </c>
      <c r="X42" s="4" t="s">
        <v>167</v>
      </c>
      <c r="Y4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1"/>
  <sheetViews>
    <sheetView tabSelected="1" workbookViewId="0">
      <selection activeCell="A48" sqref="A48:D51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168</v>
      </c>
    </row>
    <row r="2" s="4" customFormat="1" hidden="1" spans="1:9">
      <c r="A2" s="5">
        <v>999224001337228</v>
      </c>
      <c r="B2" s="6">
        <v>45117</v>
      </c>
      <c r="C2" s="6">
        <v>45121</v>
      </c>
      <c r="D2" s="4">
        <v>2960</v>
      </c>
      <c r="E2" s="4" t="str">
        <f>VLOOKUP(A2,HOP!A:L,12,0)</f>
        <v>2960.00</v>
      </c>
      <c r="F2" s="4" t="str">
        <f>VLOOKUP(A2,HOP!A:C,3,0)</f>
        <v>3326245</v>
      </c>
      <c r="G2" s="4">
        <f>D2-E2</f>
        <v>0</v>
      </c>
      <c r="H2" s="4" t="str">
        <f>$H$1&amp;F2</f>
        <v>，3326245</v>
      </c>
      <c r="I2" s="4" t="str">
        <f>VLOOKUP(A2,HOP!A:U,21,0)</f>
        <v>直采</v>
      </c>
    </row>
    <row r="3" s="4" customFormat="1" hidden="1" spans="1:9">
      <c r="A3" s="5">
        <v>999224771912259</v>
      </c>
      <c r="B3" s="6">
        <v>45118</v>
      </c>
      <c r="C3" s="6">
        <v>45121</v>
      </c>
      <c r="D3" s="4">
        <v>2559</v>
      </c>
      <c r="E3" s="4" t="str">
        <f>VLOOKUP(A3,HOP!A:L,12,0)</f>
        <v>2559.00</v>
      </c>
      <c r="F3" s="4" t="str">
        <f>VLOOKUP(A3,HOP!A:C,3,0)</f>
        <v>3504472</v>
      </c>
      <c r="G3" s="4">
        <f t="shared" ref="G3:G41" si="0">D3-E3</f>
        <v>0</v>
      </c>
      <c r="H3" s="4" t="str">
        <f t="shared" ref="H3:H41" si="1">$H$1&amp;F3</f>
        <v>，3504472</v>
      </c>
      <c r="I3" s="4" t="str">
        <f>VLOOKUP(A3,HOP!A:U,21,0)</f>
        <v>直采</v>
      </c>
    </row>
    <row r="4" s="4" customFormat="1" spans="1:10">
      <c r="A4" s="8" t="s">
        <v>169</v>
      </c>
      <c r="B4" s="6">
        <v>45120</v>
      </c>
      <c r="C4" s="6">
        <v>45121</v>
      </c>
      <c r="D4" s="4">
        <v>1386</v>
      </c>
      <c r="E4" s="4">
        <v>1386</v>
      </c>
      <c r="F4" s="9" t="s">
        <v>170</v>
      </c>
      <c r="G4" s="4">
        <f t="shared" si="0"/>
        <v>0</v>
      </c>
      <c r="H4" s="4" t="str">
        <f t="shared" si="1"/>
        <v>，202307031131500071</v>
      </c>
      <c r="I4" s="4" t="e">
        <f>VLOOKUP(A4,HOP!A:U,21,0)</f>
        <v>#N/A</v>
      </c>
      <c r="J4" s="4">
        <v>7.3</v>
      </c>
    </row>
    <row r="5" s="4" customFormat="1" hidden="1" spans="1:9">
      <c r="A5" s="5">
        <v>999225092597683</v>
      </c>
      <c r="B5" s="6">
        <v>45117</v>
      </c>
      <c r="C5" s="6">
        <v>45121</v>
      </c>
      <c r="D5" s="4">
        <v>3182</v>
      </c>
      <c r="E5" s="4" t="str">
        <f>VLOOKUP(A5,HOP!A:L,12,0)</f>
        <v>3182.00</v>
      </c>
      <c r="F5" s="4" t="str">
        <f>VLOOKUP(A5,HOP!A:C,3,0)</f>
        <v>3585212</v>
      </c>
      <c r="G5" s="4">
        <f t="shared" si="0"/>
        <v>0</v>
      </c>
      <c r="H5" s="4" t="str">
        <f t="shared" si="1"/>
        <v>，3585212</v>
      </c>
      <c r="I5" s="4" t="str">
        <f>VLOOKUP(A5,HOP!A:U,21,0)</f>
        <v>直采</v>
      </c>
    </row>
    <row r="6" s="4" customFormat="1" hidden="1" spans="1:9">
      <c r="A6" s="5">
        <v>999225097890885</v>
      </c>
      <c r="B6" s="6">
        <v>45118</v>
      </c>
      <c r="C6" s="6">
        <v>45121</v>
      </c>
      <c r="D6" s="4">
        <v>2392</v>
      </c>
      <c r="E6" s="4" t="str">
        <f>VLOOKUP(A6,HOP!A:L,12,0)</f>
        <v>2392.00</v>
      </c>
      <c r="F6" s="4" t="str">
        <f>VLOOKUP(A6,HOP!A:C,3,0)</f>
        <v>3586328</v>
      </c>
      <c r="G6" s="4">
        <f t="shared" si="0"/>
        <v>0</v>
      </c>
      <c r="H6" s="4" t="str">
        <f t="shared" si="1"/>
        <v>，3586328</v>
      </c>
      <c r="I6" s="4" t="str">
        <f>VLOOKUP(A6,HOP!A:U,21,0)</f>
        <v>直采</v>
      </c>
    </row>
    <row r="7" s="4" customFormat="1" hidden="1" spans="1:9">
      <c r="A7" s="5">
        <v>999225116772812</v>
      </c>
      <c r="B7" s="6">
        <v>45117</v>
      </c>
      <c r="C7" s="6">
        <v>45121</v>
      </c>
      <c r="D7" s="4">
        <v>3244</v>
      </c>
      <c r="E7" s="4" t="str">
        <f>VLOOKUP(A7,HOP!A:L,12,0)</f>
        <v>3244.00</v>
      </c>
      <c r="F7" s="4" t="str">
        <f>VLOOKUP(A7,HOP!A:C,3,0)</f>
        <v>3590568</v>
      </c>
      <c r="G7" s="4">
        <f t="shared" si="0"/>
        <v>0</v>
      </c>
      <c r="H7" s="4" t="str">
        <f t="shared" si="1"/>
        <v>，3590568</v>
      </c>
      <c r="I7" s="4" t="str">
        <f>VLOOKUP(A7,HOP!A:U,21,0)</f>
        <v>直采</v>
      </c>
    </row>
    <row r="8" s="4" customFormat="1" hidden="1" spans="1:9">
      <c r="A8" s="5">
        <v>999225131024953</v>
      </c>
      <c r="B8" s="6">
        <v>45119</v>
      </c>
      <c r="C8" s="6">
        <v>45121</v>
      </c>
      <c r="D8" s="4">
        <v>3244</v>
      </c>
      <c r="E8" s="4" t="str">
        <f>VLOOKUP(A8,HOP!A:L,12,0)</f>
        <v>3244.00</v>
      </c>
      <c r="F8" s="4" t="str">
        <f>VLOOKUP(A8,HOP!A:C,3,0)</f>
        <v>3594449</v>
      </c>
      <c r="G8" s="4">
        <f t="shared" si="0"/>
        <v>0</v>
      </c>
      <c r="H8" s="4" t="str">
        <f t="shared" si="1"/>
        <v>，3594449</v>
      </c>
      <c r="I8" s="4" t="str">
        <f>VLOOKUP(A8,HOP!A:U,21,0)</f>
        <v>直采</v>
      </c>
    </row>
    <row r="9" s="4" customFormat="1" hidden="1" spans="1:9">
      <c r="A9" s="5">
        <v>999225150622496</v>
      </c>
      <c r="B9" s="6">
        <v>45119</v>
      </c>
      <c r="C9" s="6">
        <v>45121</v>
      </c>
      <c r="D9" s="4">
        <v>1622</v>
      </c>
      <c r="E9" s="4" t="str">
        <f>VLOOKUP(A9,HOP!A:L,12,0)</f>
        <v>1622.00</v>
      </c>
      <c r="F9" s="4" t="str">
        <f>VLOOKUP(A9,HOP!A:C,3,0)</f>
        <v>3598985</v>
      </c>
      <c r="G9" s="4">
        <f t="shared" si="0"/>
        <v>0</v>
      </c>
      <c r="H9" s="4" t="str">
        <f t="shared" si="1"/>
        <v>，3598985</v>
      </c>
      <c r="I9" s="4" t="str">
        <f>VLOOKUP(A9,HOP!A:U,21,0)</f>
        <v>直采</v>
      </c>
    </row>
    <row r="10" s="4" customFormat="1" hidden="1" spans="1:9">
      <c r="A10" s="5">
        <v>999225150683273</v>
      </c>
      <c r="B10" s="6">
        <v>45119</v>
      </c>
      <c r="C10" s="6">
        <v>45121</v>
      </c>
      <c r="D10" s="4">
        <v>4866</v>
      </c>
      <c r="E10" s="4" t="str">
        <f>VLOOKUP(A10,HOP!A:L,12,0)</f>
        <v>4866.00</v>
      </c>
      <c r="F10" s="4" t="str">
        <f>VLOOKUP(A10,HOP!A:C,3,0)</f>
        <v>3598995</v>
      </c>
      <c r="G10" s="4">
        <f t="shared" si="0"/>
        <v>0</v>
      </c>
      <c r="H10" s="4" t="str">
        <f t="shared" si="1"/>
        <v>，3598995</v>
      </c>
      <c r="I10" s="4" t="str">
        <f>VLOOKUP(A10,HOP!A:U,21,0)</f>
        <v>直采</v>
      </c>
    </row>
    <row r="11" s="4" customFormat="1" hidden="1" spans="1:9">
      <c r="A11" s="5">
        <v>999225150889555</v>
      </c>
      <c r="B11" s="6">
        <v>45118</v>
      </c>
      <c r="C11" s="6">
        <v>45121</v>
      </c>
      <c r="D11" s="4">
        <v>2403</v>
      </c>
      <c r="E11" s="4" t="str">
        <f>VLOOKUP(A11,HOP!A:L,12,0)</f>
        <v>2403.00</v>
      </c>
      <c r="F11" s="4" t="str">
        <f>VLOOKUP(A11,HOP!A:C,3,0)</f>
        <v>3599037</v>
      </c>
      <c r="G11" s="4">
        <f t="shared" si="0"/>
        <v>0</v>
      </c>
      <c r="H11" s="4" t="str">
        <f t="shared" si="1"/>
        <v>，3599037</v>
      </c>
      <c r="I11" s="4" t="str">
        <f>VLOOKUP(A11,HOP!A:U,21,0)</f>
        <v>直采</v>
      </c>
    </row>
    <row r="12" s="4" customFormat="1" hidden="1" spans="1:10">
      <c r="A12" s="5">
        <v>999225165940823</v>
      </c>
      <c r="B12" s="6">
        <v>45119</v>
      </c>
      <c r="C12" s="6">
        <v>45121</v>
      </c>
      <c r="D12" s="4">
        <v>1602</v>
      </c>
      <c r="E12" s="4" t="str">
        <f>VLOOKUP(A12,HOP!A:L,12,0)</f>
        <v>2002.00</v>
      </c>
      <c r="F12" s="4" t="str">
        <f>VLOOKUP(A12,HOP!A:C,3,0)</f>
        <v>3601857</v>
      </c>
      <c r="G12" s="4">
        <f t="shared" si="0"/>
        <v>-400</v>
      </c>
      <c r="H12" s="4" t="str">
        <f t="shared" si="1"/>
        <v>，3601857</v>
      </c>
      <c r="I12" s="4" t="str">
        <f>VLOOKUP(A12,HOP!A:U,21,0)</f>
        <v>直采</v>
      </c>
      <c r="J12" s="4" t="s">
        <v>171</v>
      </c>
    </row>
    <row r="13" s="4" customFormat="1" hidden="1" spans="1:9">
      <c r="A13" s="5">
        <v>999225175745540</v>
      </c>
      <c r="B13" s="6">
        <v>45119</v>
      </c>
      <c r="C13" s="6">
        <v>45121</v>
      </c>
      <c r="D13" s="4">
        <v>1622</v>
      </c>
      <c r="E13" s="4" t="str">
        <f>VLOOKUP(A13,HOP!A:L,12,0)</f>
        <v>1622.00</v>
      </c>
      <c r="F13" s="4" t="str">
        <f>VLOOKUP(A13,HOP!A:C,3,0)</f>
        <v>3603823</v>
      </c>
      <c r="G13" s="4">
        <f t="shared" si="0"/>
        <v>0</v>
      </c>
      <c r="H13" s="4" t="str">
        <f t="shared" si="1"/>
        <v>，3603823</v>
      </c>
      <c r="I13" s="4" t="str">
        <f>VLOOKUP(A13,HOP!A:U,21,0)</f>
        <v>直采</v>
      </c>
    </row>
    <row r="14" s="4" customFormat="1" hidden="1" spans="1:10">
      <c r="A14" s="5">
        <v>999225182003680</v>
      </c>
      <c r="B14" s="6">
        <v>45119</v>
      </c>
      <c r="C14" s="6">
        <v>45121</v>
      </c>
      <c r="D14" s="4">
        <v>400</v>
      </c>
      <c r="E14" s="4" t="e">
        <f>VLOOKUP(A14,HOP!A:L,12,0)</f>
        <v>#N/A</v>
      </c>
      <c r="F14" s="4">
        <v>3601857</v>
      </c>
      <c r="G14" s="4" t="e">
        <f t="shared" si="0"/>
        <v>#N/A</v>
      </c>
      <c r="H14" s="4" t="str">
        <f t="shared" si="1"/>
        <v>，3601857</v>
      </c>
      <c r="I14" s="4" t="s">
        <v>172</v>
      </c>
      <c r="J14" s="4" t="s">
        <v>171</v>
      </c>
    </row>
    <row r="15" s="4" customFormat="1" hidden="1" spans="1:9">
      <c r="A15" s="5">
        <v>999225205377791</v>
      </c>
      <c r="B15" s="6">
        <v>45120</v>
      </c>
      <c r="C15" s="6">
        <v>45121</v>
      </c>
      <c r="D15" s="4">
        <v>370.26</v>
      </c>
      <c r="E15" s="4" t="str">
        <f>VLOOKUP(A15,HOP!A:L,12,0)</f>
        <v>370.26</v>
      </c>
      <c r="F15" s="4" t="str">
        <f>VLOOKUP(A15,HOP!A:C,3,0)</f>
        <v>3610421</v>
      </c>
      <c r="G15" s="4">
        <f t="shared" si="0"/>
        <v>0</v>
      </c>
      <c r="H15" s="4" t="str">
        <f t="shared" si="1"/>
        <v>，3610421</v>
      </c>
      <c r="I15" s="4" t="str">
        <f>VLOOKUP(A15,HOP!A:U,21,0)</f>
        <v>直采</v>
      </c>
    </row>
    <row r="16" s="4" customFormat="1" spans="1:10">
      <c r="A16" s="8" t="s">
        <v>173</v>
      </c>
      <c r="B16" s="6">
        <v>45120</v>
      </c>
      <c r="C16" s="6">
        <v>45121</v>
      </c>
      <c r="D16" s="4">
        <v>305.2</v>
      </c>
      <c r="E16" s="4">
        <v>305.2</v>
      </c>
      <c r="F16" s="9" t="s">
        <v>174</v>
      </c>
      <c r="G16" s="4">
        <f t="shared" si="0"/>
        <v>0</v>
      </c>
      <c r="H16" s="4" t="str">
        <f t="shared" si="1"/>
        <v>，202307120834260025</v>
      </c>
      <c r="I16" s="4" t="e">
        <f>VLOOKUP(A16,HOP!A:U,21,0)</f>
        <v>#N/A</v>
      </c>
      <c r="J16" s="4">
        <v>7.12</v>
      </c>
    </row>
    <row r="17" s="4" customFormat="1" spans="1:10">
      <c r="A17" s="8" t="s">
        <v>175</v>
      </c>
      <c r="B17" s="6">
        <v>45120</v>
      </c>
      <c r="C17" s="6">
        <v>45121</v>
      </c>
      <c r="D17" s="4">
        <v>360.5</v>
      </c>
      <c r="E17" s="4">
        <v>360.5</v>
      </c>
      <c r="F17" s="9" t="s">
        <v>176</v>
      </c>
      <c r="G17" s="4">
        <f t="shared" si="0"/>
        <v>0</v>
      </c>
      <c r="H17" s="4" t="str">
        <f t="shared" si="1"/>
        <v>，202307121959550077</v>
      </c>
      <c r="I17" s="4" t="e">
        <f>VLOOKUP(A17,HOP!A:U,21,0)</f>
        <v>#N/A</v>
      </c>
      <c r="J17" s="4">
        <v>7.12</v>
      </c>
    </row>
    <row r="18" s="4" customFormat="1" spans="1:10">
      <c r="A18" s="8" t="s">
        <v>177</v>
      </c>
      <c r="B18" s="6">
        <v>45120</v>
      </c>
      <c r="C18" s="6">
        <v>45121</v>
      </c>
      <c r="D18" s="4">
        <v>280</v>
      </c>
      <c r="E18" s="4">
        <v>280</v>
      </c>
      <c r="F18" s="9" t="s">
        <v>178</v>
      </c>
      <c r="G18" s="4">
        <f t="shared" si="0"/>
        <v>0</v>
      </c>
      <c r="H18" s="4" t="str">
        <f t="shared" si="1"/>
        <v>，202307130929530020</v>
      </c>
      <c r="I18" s="4" t="e">
        <f>VLOOKUP(A18,HOP!A:U,21,0)</f>
        <v>#N/A</v>
      </c>
      <c r="J18" s="4">
        <v>7.13</v>
      </c>
    </row>
    <row r="19" s="4" customFormat="1" spans="1:10">
      <c r="A19" s="5">
        <v>25303761081</v>
      </c>
      <c r="B19" s="6">
        <v>45120</v>
      </c>
      <c r="C19" s="6">
        <v>45121</v>
      </c>
      <c r="D19" s="4">
        <v>953.6</v>
      </c>
      <c r="E19" s="4">
        <v>953.6</v>
      </c>
      <c r="F19" s="9" t="s">
        <v>179</v>
      </c>
      <c r="G19" s="4">
        <f t="shared" si="0"/>
        <v>0</v>
      </c>
      <c r="H19" s="4" t="str">
        <f t="shared" si="1"/>
        <v>，202307131704270076</v>
      </c>
      <c r="I19" s="4" t="e">
        <f>VLOOKUP(A19,HOP!A:U,21,0)</f>
        <v>#N/A</v>
      </c>
      <c r="J19" s="4">
        <v>7.13</v>
      </c>
    </row>
    <row r="20" s="4" customFormat="1" spans="1:10">
      <c r="A20" s="8" t="s">
        <v>180</v>
      </c>
      <c r="B20" s="6">
        <v>45120</v>
      </c>
      <c r="C20" s="6">
        <v>45122</v>
      </c>
      <c r="D20" s="4">
        <v>1220.8</v>
      </c>
      <c r="E20" s="4">
        <v>1220.8</v>
      </c>
      <c r="F20" s="9" t="s">
        <v>181</v>
      </c>
      <c r="G20" s="4">
        <f t="shared" si="0"/>
        <v>0</v>
      </c>
      <c r="H20" s="4" t="str">
        <f t="shared" si="1"/>
        <v>，202307011139430020</v>
      </c>
      <c r="I20" s="4" t="e">
        <f>VLOOKUP(A20,HOP!A:U,21,0)</f>
        <v>#N/A</v>
      </c>
      <c r="J20" s="4">
        <v>7.1</v>
      </c>
    </row>
    <row r="21" s="4" customFormat="1" hidden="1" spans="1:9">
      <c r="A21" s="5">
        <v>999225186611667</v>
      </c>
      <c r="B21" s="6">
        <v>45119</v>
      </c>
      <c r="C21" s="6">
        <v>45122</v>
      </c>
      <c r="D21" s="4">
        <v>2330</v>
      </c>
      <c r="E21" s="4" t="str">
        <f>VLOOKUP(A21,HOP!A:L,12,0)</f>
        <v>2330.00</v>
      </c>
      <c r="F21" s="4" t="str">
        <f>VLOOKUP(A21,HOP!A:C,3,0)</f>
        <v>3606587</v>
      </c>
      <c r="G21" s="4">
        <f t="shared" si="0"/>
        <v>0</v>
      </c>
      <c r="H21" s="4" t="str">
        <f t="shared" si="1"/>
        <v>，3606587</v>
      </c>
      <c r="I21" s="4" t="str">
        <f>VLOOKUP(A21,HOP!A:U,21,0)</f>
        <v>直采</v>
      </c>
    </row>
    <row r="22" s="4" customFormat="1" spans="1:10">
      <c r="A22" s="8" t="s">
        <v>182</v>
      </c>
      <c r="B22" s="6">
        <v>45121</v>
      </c>
      <c r="C22" s="6">
        <v>45122</v>
      </c>
      <c r="D22" s="4">
        <v>305.2</v>
      </c>
      <c r="E22" s="4">
        <v>305.2</v>
      </c>
      <c r="F22" s="9" t="s">
        <v>183</v>
      </c>
      <c r="G22" s="4">
        <f t="shared" si="0"/>
        <v>0</v>
      </c>
      <c r="H22" s="4" t="str">
        <f t="shared" si="1"/>
        <v>，202307120923110020</v>
      </c>
      <c r="I22" s="4" t="e">
        <f>VLOOKUP(A22,HOP!A:U,21,0)</f>
        <v>#N/A</v>
      </c>
      <c r="J22" s="4">
        <v>7.12</v>
      </c>
    </row>
    <row r="23" s="4" customFormat="1" spans="1:10">
      <c r="A23" s="8" t="s">
        <v>184</v>
      </c>
      <c r="B23" s="6">
        <v>45121</v>
      </c>
      <c r="C23" s="6">
        <v>45122</v>
      </c>
      <c r="D23" s="4">
        <v>294</v>
      </c>
      <c r="E23" s="4">
        <v>294</v>
      </c>
      <c r="F23" s="9" t="s">
        <v>185</v>
      </c>
      <c r="G23" s="4">
        <f t="shared" si="0"/>
        <v>0</v>
      </c>
      <c r="H23" s="4" t="str">
        <f t="shared" si="1"/>
        <v>，202307121501090025</v>
      </c>
      <c r="I23" s="4" t="e">
        <f>VLOOKUP(A23,HOP!A:U,21,0)</f>
        <v>#N/A</v>
      </c>
      <c r="J23" s="4">
        <v>7.12</v>
      </c>
    </row>
    <row r="24" s="4" customFormat="1" hidden="1" spans="1:9">
      <c r="A24" s="5">
        <v>25317922680</v>
      </c>
      <c r="B24" s="6">
        <v>45121</v>
      </c>
      <c r="C24" s="6">
        <v>45122</v>
      </c>
      <c r="D24" s="4">
        <v>153</v>
      </c>
      <c r="E24" s="4" t="str">
        <f>VLOOKUP(A24,HOP!A:L,12,0)</f>
        <v>153.00</v>
      </c>
      <c r="F24" s="4" t="str">
        <f>VLOOKUP(A24,HOP!A:C,3,0)</f>
        <v>3633114</v>
      </c>
      <c r="G24" s="4">
        <f t="shared" si="0"/>
        <v>0</v>
      </c>
      <c r="H24" s="4" t="str">
        <f t="shared" si="1"/>
        <v>，3633114</v>
      </c>
      <c r="I24" s="4" t="str">
        <f>VLOOKUP(A24,HOP!A:U,21,0)</f>
        <v>直采</v>
      </c>
    </row>
    <row r="25" s="4" customFormat="1" spans="1:10">
      <c r="A25" s="8" t="s">
        <v>186</v>
      </c>
      <c r="B25" s="6">
        <v>45121</v>
      </c>
      <c r="C25" s="6">
        <v>45122</v>
      </c>
      <c r="D25" s="4">
        <v>481.29</v>
      </c>
      <c r="E25" s="4">
        <v>481.3</v>
      </c>
      <c r="F25" s="9" t="s">
        <v>187</v>
      </c>
      <c r="G25" s="4">
        <f t="shared" si="0"/>
        <v>-0.00999999999999091</v>
      </c>
      <c r="H25" s="4" t="str">
        <f t="shared" si="1"/>
        <v>，202307141413220025</v>
      </c>
      <c r="I25" s="4" t="e">
        <f>VLOOKUP(A25,HOP!A:U,21,0)</f>
        <v>#N/A</v>
      </c>
      <c r="J25" s="4">
        <v>7.14</v>
      </c>
    </row>
    <row r="26" s="4" customFormat="1" hidden="1" spans="1:9">
      <c r="A26" s="5">
        <v>999225152411337</v>
      </c>
      <c r="B26" s="6">
        <v>45119</v>
      </c>
      <c r="C26" s="6">
        <v>45123</v>
      </c>
      <c r="D26" s="4">
        <v>3952</v>
      </c>
      <c r="E26" s="4" t="str">
        <f>VLOOKUP(A26,HOP!A:L,12,0)</f>
        <v>3952.00</v>
      </c>
      <c r="F26" s="4" t="str">
        <f>VLOOKUP(A26,HOP!A:C,3,0)</f>
        <v>3599765</v>
      </c>
      <c r="G26" s="4">
        <f t="shared" si="0"/>
        <v>0</v>
      </c>
      <c r="H26" s="4" t="str">
        <f t="shared" si="1"/>
        <v>，3599765</v>
      </c>
      <c r="I26" s="4" t="str">
        <f>VLOOKUP(A26,HOP!A:U,21,0)</f>
        <v>直采</v>
      </c>
    </row>
    <row r="27" s="4" customFormat="1" hidden="1" spans="1:9">
      <c r="A27" s="5">
        <v>999225165129280</v>
      </c>
      <c r="B27" s="6">
        <v>45119</v>
      </c>
      <c r="C27" s="6">
        <v>45123</v>
      </c>
      <c r="D27" s="4">
        <v>4244</v>
      </c>
      <c r="E27" s="4" t="str">
        <f>VLOOKUP(A27,HOP!A:L,12,0)</f>
        <v>4244.00</v>
      </c>
      <c r="F27" s="4" t="str">
        <f>VLOOKUP(A27,HOP!A:C,3,0)</f>
        <v>3601702</v>
      </c>
      <c r="G27" s="4">
        <f t="shared" si="0"/>
        <v>0</v>
      </c>
      <c r="H27" s="4" t="str">
        <f t="shared" si="1"/>
        <v>，3601702</v>
      </c>
      <c r="I27" s="4" t="str">
        <f>VLOOKUP(A27,HOP!A:U,21,0)</f>
        <v>直采</v>
      </c>
    </row>
    <row r="28" s="4" customFormat="1" hidden="1" spans="1:9">
      <c r="A28" s="5">
        <v>999225176472570</v>
      </c>
      <c r="B28" s="6">
        <v>45120</v>
      </c>
      <c r="C28" s="6">
        <v>45123</v>
      </c>
      <c r="D28" s="4">
        <v>6282</v>
      </c>
      <c r="E28" s="4" t="str">
        <f>VLOOKUP(A28,HOP!A:L,12,0)</f>
        <v>6282.00</v>
      </c>
      <c r="F28" s="4" t="str">
        <f>VLOOKUP(A28,HOP!A:C,3,0)</f>
        <v>3604024</v>
      </c>
      <c r="G28" s="4">
        <f t="shared" si="0"/>
        <v>0</v>
      </c>
      <c r="H28" s="4" t="str">
        <f t="shared" si="1"/>
        <v>，3604024</v>
      </c>
      <c r="I28" s="4" t="str">
        <f>VLOOKUP(A28,HOP!A:U,21,0)</f>
        <v>直采</v>
      </c>
    </row>
    <row r="29" s="4" customFormat="1" hidden="1" spans="1:9">
      <c r="A29" s="5">
        <v>999225185432614</v>
      </c>
      <c r="B29" s="6">
        <v>45121</v>
      </c>
      <c r="C29" s="6">
        <v>45123</v>
      </c>
      <c r="D29" s="4">
        <v>2330</v>
      </c>
      <c r="E29" s="4" t="str">
        <f>VLOOKUP(A29,HOP!A:L,12,0)</f>
        <v>2330.00</v>
      </c>
      <c r="F29" s="4" t="str">
        <f>VLOOKUP(A29,HOP!A:C,3,0)</f>
        <v>3606189</v>
      </c>
      <c r="G29" s="4">
        <f t="shared" si="0"/>
        <v>0</v>
      </c>
      <c r="H29" s="4" t="str">
        <f t="shared" si="1"/>
        <v>，3606189</v>
      </c>
      <c r="I29" s="4" t="str">
        <f>VLOOKUP(A29,HOP!A:U,21,0)</f>
        <v>直采</v>
      </c>
    </row>
    <row r="30" s="4" customFormat="1" hidden="1" spans="1:9">
      <c r="A30" s="5">
        <v>999225218893263</v>
      </c>
      <c r="B30" s="6">
        <v>45120</v>
      </c>
      <c r="C30" s="6">
        <v>45123</v>
      </c>
      <c r="D30" s="4">
        <v>2340</v>
      </c>
      <c r="E30" s="4" t="str">
        <f>VLOOKUP(A30,HOP!A:L,12,0)</f>
        <v>2340.00</v>
      </c>
      <c r="F30" s="4" t="str">
        <f>VLOOKUP(A30,HOP!A:C,3,0)</f>
        <v>3612240</v>
      </c>
      <c r="G30" s="4">
        <f t="shared" si="0"/>
        <v>0</v>
      </c>
      <c r="H30" s="4" t="str">
        <f t="shared" si="1"/>
        <v>，3612240</v>
      </c>
      <c r="I30" s="4" t="str">
        <f>VLOOKUP(A30,HOP!A:U,21,0)</f>
        <v>直采</v>
      </c>
    </row>
    <row r="31" s="4" customFormat="1" spans="1:10">
      <c r="A31" s="8" t="s">
        <v>188</v>
      </c>
      <c r="B31" s="6">
        <v>45122</v>
      </c>
      <c r="C31" s="6">
        <v>45123</v>
      </c>
      <c r="D31" s="4">
        <v>252</v>
      </c>
      <c r="E31" s="4">
        <v>252</v>
      </c>
      <c r="F31" s="9" t="s">
        <v>189</v>
      </c>
      <c r="G31" s="4">
        <f t="shared" si="0"/>
        <v>0</v>
      </c>
      <c r="H31" s="4" t="str">
        <f t="shared" si="1"/>
        <v>，202307112204160076</v>
      </c>
      <c r="I31" s="4" t="e">
        <f>VLOOKUP(A31,HOP!A:U,21,0)</f>
        <v>#N/A</v>
      </c>
      <c r="J31" s="4">
        <v>7.11</v>
      </c>
    </row>
    <row r="32" s="4" customFormat="1" spans="1:10">
      <c r="A32" s="8" t="s">
        <v>190</v>
      </c>
      <c r="B32" s="6">
        <v>45122</v>
      </c>
      <c r="C32" s="6">
        <v>45123</v>
      </c>
      <c r="D32" s="4">
        <v>270</v>
      </c>
      <c r="E32" s="4">
        <v>270</v>
      </c>
      <c r="F32" s="9" t="s">
        <v>191</v>
      </c>
      <c r="G32" s="4">
        <f t="shared" si="0"/>
        <v>0</v>
      </c>
      <c r="H32" s="4" t="str">
        <f t="shared" si="1"/>
        <v>，202307122014550071</v>
      </c>
      <c r="I32" s="4" t="e">
        <f>VLOOKUP(A32,HOP!A:U,21,0)</f>
        <v>#N/A</v>
      </c>
      <c r="J32" s="4">
        <v>7.12</v>
      </c>
    </row>
    <row r="33" s="4" customFormat="1" spans="1:10">
      <c r="A33" s="8" t="s">
        <v>192</v>
      </c>
      <c r="B33" s="6">
        <v>45122</v>
      </c>
      <c r="C33" s="6">
        <v>45123</v>
      </c>
      <c r="D33" s="4">
        <v>481.29</v>
      </c>
      <c r="E33" s="4">
        <v>481.3</v>
      </c>
      <c r="F33" s="9" t="s">
        <v>193</v>
      </c>
      <c r="G33" s="4">
        <f t="shared" si="0"/>
        <v>-0.00999999999999091</v>
      </c>
      <c r="H33" s="4" t="str">
        <f t="shared" si="1"/>
        <v>，202307130846260021</v>
      </c>
      <c r="I33" s="4" t="e">
        <f>VLOOKUP(A33,HOP!A:U,21,0)</f>
        <v>#N/A</v>
      </c>
      <c r="J33" s="4">
        <v>7.13</v>
      </c>
    </row>
    <row r="34" s="4" customFormat="1" spans="1:10">
      <c r="A34" s="8" t="s">
        <v>194</v>
      </c>
      <c r="B34" s="6">
        <v>45122</v>
      </c>
      <c r="C34" s="6">
        <v>45123</v>
      </c>
      <c r="D34" s="4">
        <v>294</v>
      </c>
      <c r="E34" s="4">
        <v>294</v>
      </c>
      <c r="F34" s="9" t="s">
        <v>195</v>
      </c>
      <c r="G34" s="4">
        <f t="shared" si="0"/>
        <v>0</v>
      </c>
      <c r="H34" s="4" t="str">
        <f t="shared" si="1"/>
        <v>，202307132217380076</v>
      </c>
      <c r="I34" s="4" t="e">
        <f>VLOOKUP(A34,HOP!A:U,21,0)</f>
        <v>#N/A</v>
      </c>
      <c r="J34" s="4">
        <v>7.13</v>
      </c>
    </row>
    <row r="35" s="4" customFormat="1" spans="1:10">
      <c r="A35" s="8" t="s">
        <v>196</v>
      </c>
      <c r="B35" s="6">
        <v>45122</v>
      </c>
      <c r="C35" s="6">
        <v>45123</v>
      </c>
      <c r="D35" s="4">
        <v>294</v>
      </c>
      <c r="E35" s="4">
        <v>294</v>
      </c>
      <c r="F35" s="9" t="s">
        <v>197</v>
      </c>
      <c r="G35" s="4">
        <f t="shared" si="0"/>
        <v>0</v>
      </c>
      <c r="H35" s="4" t="str">
        <f t="shared" si="1"/>
        <v>，202307141535050068</v>
      </c>
      <c r="I35" s="4" t="e">
        <f>VLOOKUP(A35,HOP!A:U,21,0)</f>
        <v>#N/A</v>
      </c>
      <c r="J35" s="4">
        <v>7.14</v>
      </c>
    </row>
    <row r="36" s="4" customFormat="1" spans="1:10">
      <c r="A36" s="8" t="s">
        <v>198</v>
      </c>
      <c r="B36" s="6">
        <v>45122</v>
      </c>
      <c r="C36" s="6">
        <v>45123</v>
      </c>
      <c r="D36" s="4">
        <v>294</v>
      </c>
      <c r="E36" s="4">
        <v>294</v>
      </c>
      <c r="F36" s="9" t="s">
        <v>199</v>
      </c>
      <c r="G36" s="4">
        <f t="shared" si="0"/>
        <v>0</v>
      </c>
      <c r="H36" s="4" t="str">
        <f t="shared" si="1"/>
        <v>，202307142028530020</v>
      </c>
      <c r="I36" s="4" t="e">
        <f>VLOOKUP(A36,HOP!A:U,21,0)</f>
        <v>#N/A</v>
      </c>
      <c r="J36" s="4">
        <v>7.14</v>
      </c>
    </row>
    <row r="37" s="4" customFormat="1" spans="1:10">
      <c r="A37" s="8" t="s">
        <v>200</v>
      </c>
      <c r="B37" s="6">
        <v>45122</v>
      </c>
      <c r="C37" s="6">
        <v>45123</v>
      </c>
      <c r="D37" s="4">
        <v>294</v>
      </c>
      <c r="E37" s="4">
        <v>294</v>
      </c>
      <c r="F37" s="9" t="s">
        <v>201</v>
      </c>
      <c r="G37" s="4">
        <f t="shared" si="0"/>
        <v>0</v>
      </c>
      <c r="H37" s="4" t="str">
        <f t="shared" si="1"/>
        <v>，202307142034320077</v>
      </c>
      <c r="I37" s="4" t="e">
        <f>VLOOKUP(A37,HOP!A:U,21,0)</f>
        <v>#N/A</v>
      </c>
      <c r="J37" s="4">
        <v>7.14</v>
      </c>
    </row>
    <row r="38" s="4" customFormat="1" spans="1:10">
      <c r="A38" s="8" t="s">
        <v>202</v>
      </c>
      <c r="B38" s="6">
        <v>45122</v>
      </c>
      <c r="C38" s="6">
        <v>45123</v>
      </c>
      <c r="D38" s="4">
        <v>280</v>
      </c>
      <c r="E38" s="4">
        <v>280</v>
      </c>
      <c r="F38" s="9" t="s">
        <v>203</v>
      </c>
      <c r="G38" s="4">
        <f t="shared" si="0"/>
        <v>0</v>
      </c>
      <c r="H38" s="4" t="str">
        <f t="shared" si="1"/>
        <v>，202307142108400020</v>
      </c>
      <c r="I38" s="4" t="e">
        <f>VLOOKUP(A38,HOP!A:U,21,0)</f>
        <v>#N/A</v>
      </c>
      <c r="J38" s="4">
        <v>7.14</v>
      </c>
    </row>
    <row r="39" s="4" customFormat="1" spans="1:10">
      <c r="A39" s="8" t="s">
        <v>204</v>
      </c>
      <c r="B39" s="6">
        <v>45122</v>
      </c>
      <c r="C39" s="6">
        <v>45123</v>
      </c>
      <c r="D39" s="4">
        <v>386.25</v>
      </c>
      <c r="E39" s="4">
        <v>386.25</v>
      </c>
      <c r="F39" s="9" t="s">
        <v>205</v>
      </c>
      <c r="G39" s="4">
        <f t="shared" si="0"/>
        <v>0</v>
      </c>
      <c r="H39" s="4" t="str">
        <f t="shared" si="1"/>
        <v>，202307150830340068</v>
      </c>
      <c r="I39" s="4" t="e">
        <f>VLOOKUP(A39,HOP!A:U,21,0)</f>
        <v>#N/A</v>
      </c>
      <c r="J39" s="4">
        <v>7.15</v>
      </c>
    </row>
    <row r="40" s="4" customFormat="1" hidden="1" spans="1:9">
      <c r="A40" s="5">
        <v>999225347093122</v>
      </c>
      <c r="B40" s="6">
        <v>45122</v>
      </c>
      <c r="C40" s="6">
        <v>45123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hidden="1" spans="1:9">
      <c r="A41" s="5">
        <v>999225351059093</v>
      </c>
      <c r="B41" s="6">
        <v>45122</v>
      </c>
      <c r="C41" s="6">
        <v>45123</v>
      </c>
      <c r="D41" s="4">
        <v>132.6</v>
      </c>
      <c r="E41" s="4" t="str">
        <f>VLOOKUP(A41,HOP!A:L,12,0)</f>
        <v>132.60</v>
      </c>
      <c r="F41" s="4" t="str">
        <f>VLOOKUP(A41,HOP!A:C,3,0)</f>
        <v>3640445</v>
      </c>
      <c r="G41" s="4">
        <f t="shared" si="0"/>
        <v>0</v>
      </c>
      <c r="H41" s="4" t="str">
        <f t="shared" si="1"/>
        <v>，3640445</v>
      </c>
      <c r="I41" s="4" t="str">
        <f>VLOOKUP(A41,HOP!A:U,21,0)</f>
        <v>直采</v>
      </c>
    </row>
    <row r="43" spans="4:4">
      <c r="D43" s="4">
        <f>SUM(D2:D42)</f>
        <v>60661.99</v>
      </c>
    </row>
    <row r="48" spans="1:4">
      <c r="A48" s="4" t="s">
        <v>206</v>
      </c>
      <c r="C48" s="4">
        <v>52229.86</v>
      </c>
      <c r="D48" s="4">
        <v>57004.7</v>
      </c>
    </row>
    <row r="49" spans="1:4">
      <c r="A49" s="4" t="s">
        <v>207</v>
      </c>
      <c r="C49" s="4">
        <v>8432.13</v>
      </c>
      <c r="D49" s="4">
        <v>9203</v>
      </c>
    </row>
    <row r="50" spans="1:4">
      <c r="A50" s="4" t="s">
        <v>208</v>
      </c>
      <c r="C50" s="4">
        <f>SUBTOTAL(9,C48:C49)</f>
        <v>60661.99</v>
      </c>
      <c r="D50" s="4">
        <f>SUBTOTAL(9,D48:D49)</f>
        <v>66207.7</v>
      </c>
    </row>
    <row r="51" spans="1:1">
      <c r="A51" s="4" t="s">
        <v>209</v>
      </c>
    </row>
  </sheetData>
  <autoFilter ref="A1:XFD51">
    <filterColumn colId="3">
      <filters blank="1">
        <filter val="252"/>
        <filter val="2392"/>
        <filter val="3952"/>
        <filter val="153"/>
        <filter val="294"/>
        <filter val="2559"/>
        <filter val="2960"/>
        <filter val="1622"/>
        <filter val="305.2"/>
        <filter val="360.5"/>
        <filter val="386.25"/>
        <filter val="4866"/>
        <filter val="132.6"/>
        <filter val="953.6"/>
        <filter val="370.26"/>
        <filter val="1220.8"/>
        <filter val="481.29"/>
        <filter val="60661.99"/>
        <filter val="270"/>
        <filter val="2330"/>
        <filter val="280"/>
        <filter val="400"/>
        <filter val="2340"/>
        <filter val="1602"/>
        <filter val="3182"/>
        <filter val="6282"/>
        <filter val="2403"/>
        <filter val="3244"/>
        <filter val="4244"/>
        <filter val="1386"/>
      </filters>
    </filterColumn>
    <filterColumn colId="8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210</v>
      </c>
      <c r="B1" s="2" t="s">
        <v>211</v>
      </c>
      <c r="C1" s="2" t="s">
        <v>212</v>
      </c>
      <c r="D1" s="2" t="s">
        <v>213</v>
      </c>
      <c r="E1" s="2" t="s">
        <v>13</v>
      </c>
      <c r="F1" s="2" t="s">
        <v>5</v>
      </c>
      <c r="G1" s="2" t="s">
        <v>6</v>
      </c>
      <c r="H1" s="2" t="s">
        <v>214</v>
      </c>
      <c r="I1" s="2" t="s">
        <v>215</v>
      </c>
      <c r="J1" s="2" t="s">
        <v>216</v>
      </c>
      <c r="K1" s="2" t="s">
        <v>217</v>
      </c>
      <c r="L1" s="2" t="s">
        <v>218</v>
      </c>
      <c r="M1" s="2" t="s">
        <v>219</v>
      </c>
      <c r="N1" s="2" t="s">
        <v>220</v>
      </c>
      <c r="O1" s="2" t="s">
        <v>221</v>
      </c>
      <c r="P1" s="2" t="s">
        <v>222</v>
      </c>
      <c r="Q1" s="2" t="s">
        <v>223</v>
      </c>
      <c r="R1" s="2" t="s">
        <v>224</v>
      </c>
      <c r="S1" s="2" t="s">
        <v>225</v>
      </c>
      <c r="T1" s="2" t="s">
        <v>226</v>
      </c>
      <c r="U1" s="2" t="s">
        <v>227</v>
      </c>
      <c r="V1" s="2" t="s">
        <v>228</v>
      </c>
    </row>
    <row r="2" s="1" customFormat="1" spans="1:22">
      <c r="A2" s="3">
        <v>999225351059093</v>
      </c>
      <c r="B2" s="1" t="s">
        <v>229</v>
      </c>
      <c r="C2" s="1" t="s">
        <v>230</v>
      </c>
      <c r="D2" s="1" t="s">
        <v>231</v>
      </c>
      <c r="E2" s="1" t="s">
        <v>166</v>
      </c>
      <c r="F2" s="1" t="s">
        <v>229</v>
      </c>
      <c r="G2" s="1" t="s">
        <v>232</v>
      </c>
      <c r="H2" s="1" t="s">
        <v>233</v>
      </c>
      <c r="I2" s="1" t="s">
        <v>234</v>
      </c>
      <c r="J2" s="1" t="s">
        <v>235</v>
      </c>
      <c r="K2" s="1" t="s">
        <v>234</v>
      </c>
      <c r="L2" s="1" t="s">
        <v>234</v>
      </c>
      <c r="M2" s="1" t="s">
        <v>236</v>
      </c>
      <c r="N2" s="1" t="s">
        <v>236</v>
      </c>
      <c r="O2" s="1" t="s">
        <v>237</v>
      </c>
      <c r="P2" s="1" t="s">
        <v>238</v>
      </c>
      <c r="Q2" s="1" t="s">
        <v>239</v>
      </c>
      <c r="R2" s="1" t="s">
        <v>240</v>
      </c>
      <c r="S2" s="1" t="s">
        <v>241</v>
      </c>
      <c r="T2" s="1" t="s">
        <v>242</v>
      </c>
      <c r="U2" s="1" t="s">
        <v>172</v>
      </c>
      <c r="V2" s="1" t="s">
        <v>243</v>
      </c>
    </row>
    <row r="3" s="1" customFormat="1" spans="1:22">
      <c r="A3" s="3">
        <v>25317922680</v>
      </c>
      <c r="B3" s="1" t="s">
        <v>244</v>
      </c>
      <c r="C3" s="1" t="s">
        <v>245</v>
      </c>
      <c r="D3" s="1" t="s">
        <v>231</v>
      </c>
      <c r="E3" s="1" t="s">
        <v>113</v>
      </c>
      <c r="F3" s="1" t="s">
        <v>244</v>
      </c>
      <c r="G3" s="1" t="s">
        <v>229</v>
      </c>
      <c r="H3" s="1" t="s">
        <v>233</v>
      </c>
      <c r="I3" s="1" t="s">
        <v>246</v>
      </c>
      <c r="J3" s="1" t="s">
        <v>235</v>
      </c>
      <c r="K3" s="1" t="s">
        <v>246</v>
      </c>
      <c r="L3" s="1" t="s">
        <v>246</v>
      </c>
      <c r="M3" s="1" t="s">
        <v>236</v>
      </c>
      <c r="N3" s="1" t="s">
        <v>236</v>
      </c>
      <c r="O3" s="1" t="s">
        <v>237</v>
      </c>
      <c r="P3" s="1" t="s">
        <v>238</v>
      </c>
      <c r="Q3" s="1" t="s">
        <v>239</v>
      </c>
      <c r="R3" s="1" t="s">
        <v>247</v>
      </c>
      <c r="S3" s="1" t="s">
        <v>241</v>
      </c>
      <c r="T3" s="1" t="s">
        <v>242</v>
      </c>
      <c r="U3" s="1" t="s">
        <v>172</v>
      </c>
      <c r="V3" s="1" t="s">
        <v>243</v>
      </c>
    </row>
    <row r="4" s="1" customFormat="1" spans="1:22">
      <c r="A4" s="3">
        <v>999225218893263</v>
      </c>
      <c r="B4" s="1" t="s">
        <v>248</v>
      </c>
      <c r="C4" s="1" t="s">
        <v>249</v>
      </c>
      <c r="D4" s="1" t="s">
        <v>250</v>
      </c>
      <c r="E4" s="1" t="s">
        <v>251</v>
      </c>
      <c r="F4" s="1" t="s">
        <v>252</v>
      </c>
      <c r="G4" s="1" t="s">
        <v>232</v>
      </c>
      <c r="H4" s="1" t="s">
        <v>233</v>
      </c>
      <c r="I4" s="1" t="s">
        <v>253</v>
      </c>
      <c r="J4" s="1" t="s">
        <v>235</v>
      </c>
      <c r="K4" s="1" t="s">
        <v>253</v>
      </c>
      <c r="L4" s="1" t="s">
        <v>253</v>
      </c>
      <c r="M4" s="1" t="s">
        <v>236</v>
      </c>
      <c r="N4" s="1" t="s">
        <v>236</v>
      </c>
      <c r="O4" s="1" t="s">
        <v>237</v>
      </c>
      <c r="P4" s="1" t="s">
        <v>238</v>
      </c>
      <c r="Q4" s="1" t="s">
        <v>239</v>
      </c>
      <c r="R4" s="1" t="s">
        <v>254</v>
      </c>
      <c r="S4" s="1" t="s">
        <v>241</v>
      </c>
      <c r="T4" s="1" t="s">
        <v>242</v>
      </c>
      <c r="U4" s="1" t="s">
        <v>172</v>
      </c>
      <c r="V4" s="1" t="s">
        <v>243</v>
      </c>
    </row>
    <row r="5" s="1" customFormat="1" spans="1:22">
      <c r="A5" s="3">
        <v>999225205377791</v>
      </c>
      <c r="B5" s="1" t="s">
        <v>248</v>
      </c>
      <c r="C5" s="1" t="s">
        <v>255</v>
      </c>
      <c r="D5" s="1" t="s">
        <v>256</v>
      </c>
      <c r="E5" s="1" t="s">
        <v>80</v>
      </c>
      <c r="F5" s="1" t="s">
        <v>252</v>
      </c>
      <c r="G5" s="1" t="s">
        <v>244</v>
      </c>
      <c r="H5" s="1" t="s">
        <v>233</v>
      </c>
      <c r="I5" s="1" t="s">
        <v>257</v>
      </c>
      <c r="J5" s="1" t="s">
        <v>235</v>
      </c>
      <c r="K5" s="1" t="s">
        <v>257</v>
      </c>
      <c r="L5" s="1" t="s">
        <v>257</v>
      </c>
      <c r="M5" s="1" t="s">
        <v>236</v>
      </c>
      <c r="N5" s="1" t="s">
        <v>236</v>
      </c>
      <c r="O5" s="1" t="s">
        <v>237</v>
      </c>
      <c r="P5" s="1" t="s">
        <v>238</v>
      </c>
      <c r="Q5" s="1" t="s">
        <v>239</v>
      </c>
      <c r="R5" s="1" t="s">
        <v>258</v>
      </c>
      <c r="S5" s="1" t="s">
        <v>241</v>
      </c>
      <c r="T5" s="1" t="s">
        <v>242</v>
      </c>
      <c r="U5" s="1" t="s">
        <v>172</v>
      </c>
      <c r="V5" s="1" t="s">
        <v>243</v>
      </c>
    </row>
    <row r="6" s="1" customFormat="1" spans="1:22">
      <c r="A6" s="3">
        <v>999225186611667</v>
      </c>
      <c r="B6" s="1" t="s">
        <v>259</v>
      </c>
      <c r="C6" s="1" t="s">
        <v>260</v>
      </c>
      <c r="D6" s="1" t="s">
        <v>261</v>
      </c>
      <c r="E6" s="1" t="s">
        <v>262</v>
      </c>
      <c r="F6" s="1" t="s">
        <v>263</v>
      </c>
      <c r="G6" s="1" t="s">
        <v>229</v>
      </c>
      <c r="H6" s="1" t="s">
        <v>233</v>
      </c>
      <c r="I6" s="1" t="s">
        <v>264</v>
      </c>
      <c r="J6" s="1" t="s">
        <v>235</v>
      </c>
      <c r="K6" s="1" t="s">
        <v>264</v>
      </c>
      <c r="L6" s="1" t="s">
        <v>264</v>
      </c>
      <c r="M6" s="1" t="s">
        <v>236</v>
      </c>
      <c r="N6" s="1" t="s">
        <v>236</v>
      </c>
      <c r="O6" s="1" t="s">
        <v>237</v>
      </c>
      <c r="P6" s="1" t="s">
        <v>238</v>
      </c>
      <c r="Q6" s="1" t="s">
        <v>239</v>
      </c>
      <c r="R6" s="1" t="s">
        <v>265</v>
      </c>
      <c r="S6" s="1" t="s">
        <v>241</v>
      </c>
      <c r="T6" s="1" t="s">
        <v>242</v>
      </c>
      <c r="U6" s="1" t="s">
        <v>172</v>
      </c>
      <c r="V6" s="1" t="s">
        <v>243</v>
      </c>
    </row>
    <row r="7" s="1" customFormat="1" spans="1:22">
      <c r="A7" s="3">
        <v>999225185432614</v>
      </c>
      <c r="B7" s="1" t="s">
        <v>266</v>
      </c>
      <c r="C7" s="1" t="s">
        <v>267</v>
      </c>
      <c r="D7" s="1" t="s">
        <v>268</v>
      </c>
      <c r="E7" s="1" t="s">
        <v>269</v>
      </c>
      <c r="F7" s="1" t="s">
        <v>244</v>
      </c>
      <c r="G7" s="1" t="s">
        <v>232</v>
      </c>
      <c r="H7" s="1" t="s">
        <v>233</v>
      </c>
      <c r="I7" s="1" t="s">
        <v>264</v>
      </c>
      <c r="J7" s="1" t="s">
        <v>235</v>
      </c>
      <c r="K7" s="1" t="s">
        <v>264</v>
      </c>
      <c r="L7" s="1" t="s">
        <v>264</v>
      </c>
      <c r="M7" s="1" t="s">
        <v>236</v>
      </c>
      <c r="N7" s="1" t="s">
        <v>236</v>
      </c>
      <c r="O7" s="1" t="s">
        <v>237</v>
      </c>
      <c r="P7" s="1" t="s">
        <v>238</v>
      </c>
      <c r="Q7" s="1" t="s">
        <v>239</v>
      </c>
      <c r="R7" s="1" t="s">
        <v>270</v>
      </c>
      <c r="S7" s="1" t="s">
        <v>241</v>
      </c>
      <c r="T7" s="1" t="s">
        <v>242</v>
      </c>
      <c r="U7" s="1" t="s">
        <v>172</v>
      </c>
      <c r="V7" s="1" t="s">
        <v>243</v>
      </c>
    </row>
    <row r="8" s="1" customFormat="1" spans="1:22">
      <c r="A8" s="3">
        <v>999225176472570</v>
      </c>
      <c r="B8" s="1" t="s">
        <v>266</v>
      </c>
      <c r="C8" s="1" t="s">
        <v>271</v>
      </c>
      <c r="D8" s="1" t="s">
        <v>268</v>
      </c>
      <c r="E8" s="1" t="s">
        <v>272</v>
      </c>
      <c r="F8" s="1" t="s">
        <v>252</v>
      </c>
      <c r="G8" s="1" t="s">
        <v>232</v>
      </c>
      <c r="H8" s="1" t="s">
        <v>233</v>
      </c>
      <c r="I8" s="1" t="s">
        <v>273</v>
      </c>
      <c r="J8" s="1" t="s">
        <v>235</v>
      </c>
      <c r="K8" s="1" t="s">
        <v>273</v>
      </c>
      <c r="L8" s="1" t="s">
        <v>273</v>
      </c>
      <c r="M8" s="1" t="s">
        <v>236</v>
      </c>
      <c r="N8" s="1" t="s">
        <v>236</v>
      </c>
      <c r="O8" s="1" t="s">
        <v>237</v>
      </c>
      <c r="P8" s="1" t="s">
        <v>238</v>
      </c>
      <c r="Q8" s="1" t="s">
        <v>239</v>
      </c>
      <c r="R8" s="1" t="s">
        <v>274</v>
      </c>
      <c r="S8" s="1" t="s">
        <v>241</v>
      </c>
      <c r="T8" s="1" t="s">
        <v>242</v>
      </c>
      <c r="U8" s="1" t="s">
        <v>172</v>
      </c>
      <c r="V8" s="1" t="s">
        <v>243</v>
      </c>
    </row>
    <row r="9" s="1" customFormat="1" spans="1:22">
      <c r="A9" s="3">
        <v>999225175745540</v>
      </c>
      <c r="B9" s="1" t="s">
        <v>266</v>
      </c>
      <c r="C9" s="1" t="s">
        <v>275</v>
      </c>
      <c r="D9" s="1" t="s">
        <v>268</v>
      </c>
      <c r="E9" s="1" t="s">
        <v>276</v>
      </c>
      <c r="F9" s="1" t="s">
        <v>263</v>
      </c>
      <c r="G9" s="1" t="s">
        <v>244</v>
      </c>
      <c r="H9" s="1" t="s">
        <v>233</v>
      </c>
      <c r="I9" s="1" t="s">
        <v>277</v>
      </c>
      <c r="J9" s="1" t="s">
        <v>235</v>
      </c>
      <c r="K9" s="1" t="s">
        <v>277</v>
      </c>
      <c r="L9" s="1" t="s">
        <v>277</v>
      </c>
      <c r="M9" s="1" t="s">
        <v>236</v>
      </c>
      <c r="N9" s="1" t="s">
        <v>236</v>
      </c>
      <c r="O9" s="1" t="s">
        <v>237</v>
      </c>
      <c r="P9" s="1" t="s">
        <v>238</v>
      </c>
      <c r="Q9" s="1" t="s">
        <v>239</v>
      </c>
      <c r="R9" s="1" t="s">
        <v>278</v>
      </c>
      <c r="S9" s="1" t="s">
        <v>241</v>
      </c>
      <c r="T9" s="1" t="s">
        <v>242</v>
      </c>
      <c r="U9" s="1" t="s">
        <v>172</v>
      </c>
      <c r="V9" s="1" t="s">
        <v>243</v>
      </c>
    </row>
    <row r="10" s="1" customFormat="1" spans="1:22">
      <c r="A10" s="3">
        <v>999225165940823</v>
      </c>
      <c r="B10" s="1" t="s">
        <v>266</v>
      </c>
      <c r="C10" s="1" t="s">
        <v>279</v>
      </c>
      <c r="D10" s="1" t="s">
        <v>268</v>
      </c>
      <c r="E10" s="1" t="s">
        <v>280</v>
      </c>
      <c r="F10" s="1" t="s">
        <v>263</v>
      </c>
      <c r="G10" s="1" t="s">
        <v>244</v>
      </c>
      <c r="H10" s="1" t="s">
        <v>233</v>
      </c>
      <c r="I10" s="1" t="s">
        <v>281</v>
      </c>
      <c r="J10" s="1" t="s">
        <v>235</v>
      </c>
      <c r="K10" s="1" t="s">
        <v>281</v>
      </c>
      <c r="L10" s="1" t="s">
        <v>282</v>
      </c>
      <c r="M10" s="1" t="s">
        <v>283</v>
      </c>
      <c r="N10" s="1" t="s">
        <v>283</v>
      </c>
      <c r="O10" s="1" t="s">
        <v>237</v>
      </c>
      <c r="P10" s="1" t="s">
        <v>238</v>
      </c>
      <c r="Q10" s="1" t="s">
        <v>239</v>
      </c>
      <c r="R10" s="1" t="s">
        <v>284</v>
      </c>
      <c r="S10" s="1" t="s">
        <v>241</v>
      </c>
      <c r="T10" s="1" t="s">
        <v>242</v>
      </c>
      <c r="U10" s="1" t="s">
        <v>172</v>
      </c>
      <c r="V10" s="1" t="s">
        <v>243</v>
      </c>
    </row>
    <row r="11" s="1" customFormat="1" spans="1:22">
      <c r="A11" s="3">
        <v>999225165129280</v>
      </c>
      <c r="B11" s="1" t="s">
        <v>285</v>
      </c>
      <c r="C11" s="1" t="s">
        <v>286</v>
      </c>
      <c r="D11" s="1" t="s">
        <v>287</v>
      </c>
      <c r="E11" s="1" t="s">
        <v>288</v>
      </c>
      <c r="F11" s="1" t="s">
        <v>263</v>
      </c>
      <c r="G11" s="1" t="s">
        <v>232</v>
      </c>
      <c r="H11" s="1" t="s">
        <v>233</v>
      </c>
      <c r="I11" s="1" t="s">
        <v>289</v>
      </c>
      <c r="J11" s="1" t="s">
        <v>235</v>
      </c>
      <c r="K11" s="1" t="s">
        <v>289</v>
      </c>
      <c r="L11" s="1" t="s">
        <v>289</v>
      </c>
      <c r="M11" s="1" t="s">
        <v>236</v>
      </c>
      <c r="N11" s="1" t="s">
        <v>236</v>
      </c>
      <c r="O11" s="1" t="s">
        <v>237</v>
      </c>
      <c r="P11" s="1" t="s">
        <v>238</v>
      </c>
      <c r="Q11" s="1" t="s">
        <v>239</v>
      </c>
      <c r="R11" s="1" t="s">
        <v>290</v>
      </c>
      <c r="S11" s="1" t="s">
        <v>241</v>
      </c>
      <c r="T11" s="1" t="s">
        <v>242</v>
      </c>
      <c r="U11" s="1" t="s">
        <v>172</v>
      </c>
      <c r="V11" s="1" t="s">
        <v>243</v>
      </c>
    </row>
    <row r="12" s="1" customFormat="1" spans="1:22">
      <c r="A12" s="3">
        <v>999225152411337</v>
      </c>
      <c r="B12" s="1" t="s">
        <v>285</v>
      </c>
      <c r="C12" s="1" t="s">
        <v>291</v>
      </c>
      <c r="D12" s="1" t="s">
        <v>268</v>
      </c>
      <c r="E12" s="1" t="s">
        <v>292</v>
      </c>
      <c r="F12" s="1" t="s">
        <v>263</v>
      </c>
      <c r="G12" s="1" t="s">
        <v>232</v>
      </c>
      <c r="H12" s="1" t="s">
        <v>233</v>
      </c>
      <c r="I12" s="1" t="s">
        <v>293</v>
      </c>
      <c r="J12" s="1" t="s">
        <v>235</v>
      </c>
      <c r="K12" s="1" t="s">
        <v>293</v>
      </c>
      <c r="L12" s="1" t="s">
        <v>293</v>
      </c>
      <c r="M12" s="1" t="s">
        <v>236</v>
      </c>
      <c r="N12" s="1" t="s">
        <v>236</v>
      </c>
      <c r="O12" s="1" t="s">
        <v>237</v>
      </c>
      <c r="P12" s="1" t="s">
        <v>238</v>
      </c>
      <c r="Q12" s="1" t="s">
        <v>239</v>
      </c>
      <c r="R12" s="1" t="s">
        <v>294</v>
      </c>
      <c r="S12" s="1" t="s">
        <v>241</v>
      </c>
      <c r="T12" s="1" t="s">
        <v>242</v>
      </c>
      <c r="U12" s="1" t="s">
        <v>172</v>
      </c>
      <c r="V12" s="1" t="s">
        <v>243</v>
      </c>
    </row>
    <row r="13" s="1" customFormat="1" spans="1:22">
      <c r="A13" s="3">
        <v>999225150889555</v>
      </c>
      <c r="B13" s="1" t="s">
        <v>285</v>
      </c>
      <c r="C13" s="1" t="s">
        <v>295</v>
      </c>
      <c r="D13" s="1" t="s">
        <v>268</v>
      </c>
      <c r="E13" s="1" t="s">
        <v>296</v>
      </c>
      <c r="F13" s="1" t="s">
        <v>297</v>
      </c>
      <c r="G13" s="1" t="s">
        <v>244</v>
      </c>
      <c r="H13" s="1" t="s">
        <v>233</v>
      </c>
      <c r="I13" s="1" t="s">
        <v>298</v>
      </c>
      <c r="J13" s="1" t="s">
        <v>235</v>
      </c>
      <c r="K13" s="1" t="s">
        <v>298</v>
      </c>
      <c r="L13" s="1" t="s">
        <v>298</v>
      </c>
      <c r="M13" s="1" t="s">
        <v>236</v>
      </c>
      <c r="N13" s="1" t="s">
        <v>236</v>
      </c>
      <c r="O13" s="1" t="s">
        <v>237</v>
      </c>
      <c r="P13" s="1" t="s">
        <v>238</v>
      </c>
      <c r="Q13" s="1" t="s">
        <v>239</v>
      </c>
      <c r="R13" s="1" t="s">
        <v>299</v>
      </c>
      <c r="S13" s="1" t="s">
        <v>241</v>
      </c>
      <c r="T13" s="1" t="s">
        <v>242</v>
      </c>
      <c r="U13" s="1" t="s">
        <v>172</v>
      </c>
      <c r="V13" s="1" t="s">
        <v>243</v>
      </c>
    </row>
    <row r="14" s="1" customFormat="1" spans="1:22">
      <c r="A14" s="3">
        <v>999225150683273</v>
      </c>
      <c r="B14" s="1" t="s">
        <v>285</v>
      </c>
      <c r="C14" s="1" t="s">
        <v>300</v>
      </c>
      <c r="D14" s="1" t="s">
        <v>268</v>
      </c>
      <c r="E14" s="1" t="s">
        <v>301</v>
      </c>
      <c r="F14" s="1" t="s">
        <v>263</v>
      </c>
      <c r="G14" s="1" t="s">
        <v>244</v>
      </c>
      <c r="H14" s="1" t="s">
        <v>233</v>
      </c>
      <c r="I14" s="1" t="s">
        <v>302</v>
      </c>
      <c r="J14" s="1" t="s">
        <v>235</v>
      </c>
      <c r="K14" s="1" t="s">
        <v>302</v>
      </c>
      <c r="L14" s="1" t="s">
        <v>302</v>
      </c>
      <c r="M14" s="1" t="s">
        <v>236</v>
      </c>
      <c r="N14" s="1" t="s">
        <v>236</v>
      </c>
      <c r="O14" s="1" t="s">
        <v>237</v>
      </c>
      <c r="P14" s="1" t="s">
        <v>238</v>
      </c>
      <c r="Q14" s="1" t="s">
        <v>239</v>
      </c>
      <c r="R14" s="1" t="s">
        <v>303</v>
      </c>
      <c r="S14" s="1" t="s">
        <v>241</v>
      </c>
      <c r="T14" s="1" t="s">
        <v>242</v>
      </c>
      <c r="U14" s="1" t="s">
        <v>172</v>
      </c>
      <c r="V14" s="1" t="s">
        <v>243</v>
      </c>
    </row>
    <row r="15" s="1" customFormat="1" spans="1:22">
      <c r="A15" s="3">
        <v>999225150622496</v>
      </c>
      <c r="B15" s="1" t="s">
        <v>285</v>
      </c>
      <c r="C15" s="1" t="s">
        <v>304</v>
      </c>
      <c r="D15" s="1" t="s">
        <v>268</v>
      </c>
      <c r="E15" s="1" t="s">
        <v>305</v>
      </c>
      <c r="F15" s="1" t="s">
        <v>263</v>
      </c>
      <c r="G15" s="1" t="s">
        <v>244</v>
      </c>
      <c r="H15" s="1" t="s">
        <v>233</v>
      </c>
      <c r="I15" s="1" t="s">
        <v>277</v>
      </c>
      <c r="J15" s="1" t="s">
        <v>235</v>
      </c>
      <c r="K15" s="1" t="s">
        <v>277</v>
      </c>
      <c r="L15" s="1" t="s">
        <v>277</v>
      </c>
      <c r="M15" s="1" t="s">
        <v>236</v>
      </c>
      <c r="N15" s="1" t="s">
        <v>236</v>
      </c>
      <c r="O15" s="1" t="s">
        <v>237</v>
      </c>
      <c r="P15" s="1" t="s">
        <v>238</v>
      </c>
      <c r="Q15" s="1" t="s">
        <v>239</v>
      </c>
      <c r="R15" s="1" t="s">
        <v>306</v>
      </c>
      <c r="S15" s="1" t="s">
        <v>241</v>
      </c>
      <c r="T15" s="1" t="s">
        <v>242</v>
      </c>
      <c r="U15" s="1" t="s">
        <v>172</v>
      </c>
      <c r="V15" s="1" t="s">
        <v>243</v>
      </c>
    </row>
    <row r="16" s="1" customFormat="1" spans="1:22">
      <c r="A16" s="3">
        <v>999225131024953</v>
      </c>
      <c r="B16" s="1" t="s">
        <v>307</v>
      </c>
      <c r="C16" s="1" t="s">
        <v>308</v>
      </c>
      <c r="D16" s="1" t="s">
        <v>268</v>
      </c>
      <c r="E16" s="1" t="s">
        <v>309</v>
      </c>
      <c r="F16" s="1" t="s">
        <v>263</v>
      </c>
      <c r="G16" s="1" t="s">
        <v>244</v>
      </c>
      <c r="H16" s="1" t="s">
        <v>233</v>
      </c>
      <c r="I16" s="1" t="s">
        <v>310</v>
      </c>
      <c r="J16" s="1" t="s">
        <v>235</v>
      </c>
      <c r="K16" s="1" t="s">
        <v>310</v>
      </c>
      <c r="L16" s="1" t="s">
        <v>310</v>
      </c>
      <c r="M16" s="1" t="s">
        <v>236</v>
      </c>
      <c r="N16" s="1" t="s">
        <v>236</v>
      </c>
      <c r="O16" s="1" t="s">
        <v>237</v>
      </c>
      <c r="P16" s="1" t="s">
        <v>238</v>
      </c>
      <c r="Q16" s="1" t="s">
        <v>239</v>
      </c>
      <c r="R16" s="1" t="s">
        <v>311</v>
      </c>
      <c r="S16" s="1" t="s">
        <v>241</v>
      </c>
      <c r="T16" s="1" t="s">
        <v>242</v>
      </c>
      <c r="U16" s="1" t="s">
        <v>172</v>
      </c>
      <c r="V16" s="1" t="s">
        <v>243</v>
      </c>
    </row>
    <row r="17" s="1" customFormat="1" spans="1:22">
      <c r="A17" s="3">
        <v>999225116772812</v>
      </c>
      <c r="B17" s="1" t="s">
        <v>312</v>
      </c>
      <c r="C17" s="1" t="s">
        <v>313</v>
      </c>
      <c r="D17" s="1" t="s">
        <v>268</v>
      </c>
      <c r="E17" s="1" t="s">
        <v>314</v>
      </c>
      <c r="F17" s="1" t="s">
        <v>315</v>
      </c>
      <c r="G17" s="1" t="s">
        <v>244</v>
      </c>
      <c r="H17" s="1" t="s">
        <v>233</v>
      </c>
      <c r="I17" s="1" t="s">
        <v>310</v>
      </c>
      <c r="J17" s="1" t="s">
        <v>235</v>
      </c>
      <c r="K17" s="1" t="s">
        <v>310</v>
      </c>
      <c r="L17" s="1" t="s">
        <v>310</v>
      </c>
      <c r="M17" s="1" t="s">
        <v>236</v>
      </c>
      <c r="N17" s="1" t="s">
        <v>236</v>
      </c>
      <c r="O17" s="1" t="s">
        <v>237</v>
      </c>
      <c r="P17" s="1" t="s">
        <v>238</v>
      </c>
      <c r="Q17" s="1" t="s">
        <v>239</v>
      </c>
      <c r="R17" s="1" t="s">
        <v>316</v>
      </c>
      <c r="S17" s="1" t="s">
        <v>241</v>
      </c>
      <c r="T17" s="1" t="s">
        <v>242</v>
      </c>
      <c r="U17" s="1" t="s">
        <v>172</v>
      </c>
      <c r="V17" s="1" t="s">
        <v>243</v>
      </c>
    </row>
    <row r="18" s="1" customFormat="1" spans="1:22">
      <c r="A18" s="3">
        <v>999225097890885</v>
      </c>
      <c r="B18" s="1" t="s">
        <v>317</v>
      </c>
      <c r="C18" s="1" t="s">
        <v>318</v>
      </c>
      <c r="D18" s="1" t="s">
        <v>268</v>
      </c>
      <c r="E18" s="1" t="s">
        <v>319</v>
      </c>
      <c r="F18" s="1" t="s">
        <v>297</v>
      </c>
      <c r="G18" s="1" t="s">
        <v>244</v>
      </c>
      <c r="H18" s="1" t="s">
        <v>233</v>
      </c>
      <c r="I18" s="1" t="s">
        <v>320</v>
      </c>
      <c r="J18" s="1" t="s">
        <v>235</v>
      </c>
      <c r="K18" s="1" t="s">
        <v>320</v>
      </c>
      <c r="L18" s="1" t="s">
        <v>320</v>
      </c>
      <c r="M18" s="1" t="s">
        <v>236</v>
      </c>
      <c r="N18" s="1" t="s">
        <v>236</v>
      </c>
      <c r="O18" s="1" t="s">
        <v>237</v>
      </c>
      <c r="P18" s="1" t="s">
        <v>238</v>
      </c>
      <c r="Q18" s="1" t="s">
        <v>239</v>
      </c>
      <c r="R18" s="1" t="s">
        <v>321</v>
      </c>
      <c r="S18" s="1" t="s">
        <v>241</v>
      </c>
      <c r="T18" s="1" t="s">
        <v>242</v>
      </c>
      <c r="U18" s="1" t="s">
        <v>172</v>
      </c>
      <c r="V18" s="1" t="s">
        <v>243</v>
      </c>
    </row>
    <row r="19" s="1" customFormat="1" spans="1:22">
      <c r="A19" s="3">
        <v>999225092597683</v>
      </c>
      <c r="B19" s="1" t="s">
        <v>317</v>
      </c>
      <c r="C19" s="1" t="s">
        <v>322</v>
      </c>
      <c r="D19" s="1" t="s">
        <v>268</v>
      </c>
      <c r="E19" s="1" t="s">
        <v>323</v>
      </c>
      <c r="F19" s="1" t="s">
        <v>315</v>
      </c>
      <c r="G19" s="1" t="s">
        <v>244</v>
      </c>
      <c r="H19" s="1" t="s">
        <v>233</v>
      </c>
      <c r="I19" s="1" t="s">
        <v>324</v>
      </c>
      <c r="J19" s="1" t="s">
        <v>235</v>
      </c>
      <c r="K19" s="1" t="s">
        <v>324</v>
      </c>
      <c r="L19" s="1" t="s">
        <v>324</v>
      </c>
      <c r="M19" s="1" t="s">
        <v>236</v>
      </c>
      <c r="N19" s="1" t="s">
        <v>236</v>
      </c>
      <c r="O19" s="1" t="s">
        <v>237</v>
      </c>
      <c r="P19" s="1" t="s">
        <v>238</v>
      </c>
      <c r="Q19" s="1" t="s">
        <v>239</v>
      </c>
      <c r="R19" s="1" t="s">
        <v>325</v>
      </c>
      <c r="S19" s="1" t="s">
        <v>241</v>
      </c>
      <c r="T19" s="1" t="s">
        <v>242</v>
      </c>
      <c r="U19" s="1" t="s">
        <v>172</v>
      </c>
      <c r="V19" s="1" t="s">
        <v>243</v>
      </c>
    </row>
    <row r="20" s="1" customFormat="1" spans="1:22">
      <c r="A20" s="3">
        <v>999224771912259</v>
      </c>
      <c r="B20" s="1" t="s">
        <v>326</v>
      </c>
      <c r="C20" s="1" t="s">
        <v>327</v>
      </c>
      <c r="D20" s="1" t="s">
        <v>328</v>
      </c>
      <c r="E20" s="1" t="s">
        <v>329</v>
      </c>
      <c r="F20" s="1" t="s">
        <v>297</v>
      </c>
      <c r="G20" s="1" t="s">
        <v>244</v>
      </c>
      <c r="H20" s="1" t="s">
        <v>233</v>
      </c>
      <c r="I20" s="1" t="s">
        <v>330</v>
      </c>
      <c r="J20" s="1" t="s">
        <v>235</v>
      </c>
      <c r="K20" s="1" t="s">
        <v>330</v>
      </c>
      <c r="L20" s="1" t="s">
        <v>330</v>
      </c>
      <c r="M20" s="1" t="s">
        <v>236</v>
      </c>
      <c r="N20" s="1" t="s">
        <v>236</v>
      </c>
      <c r="O20" s="1" t="s">
        <v>237</v>
      </c>
      <c r="P20" s="1" t="s">
        <v>238</v>
      </c>
      <c r="Q20" s="1" t="s">
        <v>239</v>
      </c>
      <c r="R20" s="1" t="s">
        <v>331</v>
      </c>
      <c r="S20" s="1" t="s">
        <v>241</v>
      </c>
      <c r="T20" s="1" t="s">
        <v>242</v>
      </c>
      <c r="U20" s="1" t="s">
        <v>172</v>
      </c>
      <c r="V20" s="1" t="s">
        <v>243</v>
      </c>
    </row>
    <row r="21" s="1" customFormat="1" spans="1:22">
      <c r="A21" s="3">
        <v>999224001337228</v>
      </c>
      <c r="B21" s="1" t="s">
        <v>332</v>
      </c>
      <c r="C21" s="1" t="s">
        <v>333</v>
      </c>
      <c r="D21" s="1" t="s">
        <v>334</v>
      </c>
      <c r="E21" s="1" t="s">
        <v>335</v>
      </c>
      <c r="F21" s="1" t="s">
        <v>315</v>
      </c>
      <c r="G21" s="1" t="s">
        <v>244</v>
      </c>
      <c r="H21" s="1" t="s">
        <v>233</v>
      </c>
      <c r="I21" s="1" t="s">
        <v>336</v>
      </c>
      <c r="J21" s="1" t="s">
        <v>235</v>
      </c>
      <c r="K21" s="1" t="s">
        <v>336</v>
      </c>
      <c r="L21" s="1" t="s">
        <v>336</v>
      </c>
      <c r="M21" s="1" t="s">
        <v>236</v>
      </c>
      <c r="N21" s="1" t="s">
        <v>236</v>
      </c>
      <c r="O21" s="1" t="s">
        <v>237</v>
      </c>
      <c r="P21" s="1" t="s">
        <v>238</v>
      </c>
      <c r="Q21" s="1" t="s">
        <v>239</v>
      </c>
      <c r="R21" s="1" t="s">
        <v>337</v>
      </c>
      <c r="S21" s="1" t="s">
        <v>241</v>
      </c>
      <c r="T21" s="1" t="s">
        <v>242</v>
      </c>
      <c r="U21" s="1" t="s">
        <v>172</v>
      </c>
      <c r="V21" s="1" t="s">
        <v>243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2023-07-31T02:40:18Z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