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</definedName>
  </definedNames>
  <calcPr calcId="144525"/>
</workbook>
</file>

<file path=xl/sharedStrings.xml><?xml version="1.0" encoding="utf-8"?>
<sst xmlns="http://schemas.openxmlformats.org/spreadsheetml/2006/main" count="178" uniqueCount="104">
  <si>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</si>
  <si>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</si>
  <si>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</si>
  <si>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</si>
  <si>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</si>
  <si>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</si>
  <si>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</si>
  <si>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</si>
  <si>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</si>
  <si>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</si>
  <si>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</si>
  <si>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</si>
  <si>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</si>
  <si>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</si>
  <si>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</si>
  <si>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</si>
  <si>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</si>
  <si>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</si>
  <si>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</si>
  <si>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</si>
  <si>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</si>
  <si>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</si>
  <si>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</si>
  <si>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</si>
  <si>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</si>
  <si>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999224867944913	</t>
  </si>
  <si>
    <t>Ctrip</t>
  </si>
  <si>
    <t>正常</t>
  </si>
  <si>
    <t>[大连]全季酒店(大连星海公园店)(68605698)</t>
  </si>
  <si>
    <t>大床房&lt;至多8间&gt;&lt;2人入住&gt;</t>
  </si>
  <si>
    <t>CNY</t>
  </si>
  <si>
    <t>丁春霞</t>
  </si>
  <si>
    <t>CA13744230729CNY</t>
  </si>
  <si>
    <t>未提现</t>
  </si>
  <si>
    <t>携程开票</t>
  </si>
  <si>
    <t xml:space="preserve">3528478	</t>
  </si>
  <si>
    <t xml:space="preserve">R8000313119974103001	</t>
  </si>
  <si>
    <t xml:space="preserve">999225310469179	</t>
  </si>
  <si>
    <t>[广州]军山酒店（广州火车站三元里地铁站店）(80243328)</t>
  </si>
  <si>
    <t>标准三人房&lt;2人入住&gt;&lt;早餐&gt;</t>
  </si>
  <si>
    <t>黄志坚</t>
  </si>
  <si>
    <t>CA13744230730CNY</t>
  </si>
  <si>
    <t xml:space="preserve">3632195	</t>
  </si>
  <si>
    <t xml:space="preserve">	</t>
  </si>
  <si>
    <t xml:space="preserve">999225318641518	</t>
  </si>
  <si>
    <t>[包头]锦江之星(包头火车站店)(89880556)</t>
  </si>
  <si>
    <t>标准间A&lt;至多8间&gt;&lt;2人入住&gt;</t>
  </si>
  <si>
    <t>钱泳好</t>
  </si>
  <si>
    <t>CA13744230731CNY</t>
  </si>
  <si>
    <t xml:space="preserve">3633259	</t>
  </si>
  <si>
    <t xml:space="preserve">105482467664	</t>
  </si>
  <si>
    <t>取消</t>
  </si>
  <si>
    <t>过时取消</t>
  </si>
  <si>
    <t>，</t>
  </si>
  <si>
    <t>1413 CNY</t>
  </si>
  <si>
    <t>A230731093040481</t>
  </si>
  <si>
    <t>总计：1413元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</si>
  <si>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</si>
  <si>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</si>
  <si>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</si>
  <si>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</si>
  <si>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</si>
  <si>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</si>
  <si>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</si>
  <si>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</si>
  <si>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</si>
  <si>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</si>
  <si>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</si>
  <si>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</si>
  <si>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</si>
  <si>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</si>
  <si>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</si>
  <si>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</si>
  <si>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</si>
  <si>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</si>
  <si>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</si>
  <si>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2023-07-14</t>
  </si>
  <si>
    <t>3633259</t>
  </si>
  <si>
    <t>锦江之星包头火车站酒店</t>
  </si>
  <si>
    <t>2023-07-15</t>
  </si>
  <si>
    <t>2023-07-16</t>
  </si>
  <si>
    <t>退房日月结</t>
  </si>
  <si>
    <t>213.00</t>
  </si>
  <si>
    <t>RMB</t>
  </si>
  <si>
    <t>0</t>
  </si>
  <si>
    <t>0.00</t>
  </si>
  <si>
    <t>携程汇登国内直连</t>
  </si>
  <si>
    <t>01.011264</t>
  </si>
  <si>
    <t>2023-07-14 11:07:09</t>
  </si>
  <si>
    <t>否</t>
  </si>
  <si>
    <t>广州汇登信息科技有限公司</t>
  </si>
  <si>
    <t>直连</t>
  </si>
  <si>
    <t>中国</t>
  </si>
  <si>
    <t>2023-07-13</t>
  </si>
  <si>
    <t>3632195</t>
  </si>
  <si>
    <t>军山酒店（广州火车站三元里地铁站店）</t>
  </si>
  <si>
    <t>340.00</t>
  </si>
  <si>
    <t>2023-07-13 23:50:59</t>
  </si>
  <si>
    <t>2023-06-20</t>
  </si>
  <si>
    <t>3528478</t>
  </si>
  <si>
    <t>全季酒店(大连星海公园店)</t>
  </si>
  <si>
    <t>2023-07-12</t>
  </si>
  <si>
    <t>860.00</t>
  </si>
  <si>
    <t>2023-06-20 14:08:25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</si>
</sst>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45119</v>
      </c>
      <c r="G2" s="6">
        <v>45121</v>
      </c>
      <c r="H2" s="4">
        <v>1</v>
      </c>
      <c r="I2" s="4">
        <v>2</v>
      </c>
      <c r="J2" s="4">
        <v>2</v>
      </c>
      <c r="K2" s="4" t="s">
        <v>30</v>
      </c>
      <c r="L2" s="4">
        <v>860</v>
      </c>
      <c r="M2" s="4">
        <v>860</v>
      </c>
      <c r="N2" s="4" t="s">
        <v>31</v>
      </c>
      <c r="O2" s="4" t="s">
        <v>32</v>
      </c>
      <c r="P2" s="4" t="s">
        <v>33</v>
      </c>
      <c r="Q2" s="4">
        <v>0</v>
      </c>
      <c r="R2" s="7">
        <v>45097</v>
      </c>
      <c r="S2" s="6">
        <v>45136</v>
      </c>
      <c r="T2" s="4" t="s">
        <v>34</v>
      </c>
      <c r="U2" s="4">
        <v>860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45121</v>
      </c>
      <c r="G3" s="6">
        <v>45122</v>
      </c>
      <c r="H3" s="4">
        <v>1</v>
      </c>
      <c r="I3" s="4">
        <v>1</v>
      </c>
      <c r="J3" s="4">
        <v>1</v>
      </c>
      <c r="K3" s="4" t="s">
        <v>30</v>
      </c>
      <c r="L3" s="4">
        <v>340</v>
      </c>
      <c r="M3" s="4">
        <v>340</v>
      </c>
      <c r="N3" s="4" t="s">
        <v>40</v>
      </c>
      <c r="O3" s="4" t="s">
        <v>41</v>
      </c>
      <c r="P3" s="4" t="s">
        <v>33</v>
      </c>
      <c r="Q3" s="4">
        <v>0</v>
      </c>
      <c r="R3" s="7">
        <v>45120.0000115741</v>
      </c>
      <c r="S3" s="6">
        <v>45137</v>
      </c>
      <c r="T3" s="4" t="s">
        <v>34</v>
      </c>
      <c r="U3" s="4">
        <v>340</v>
      </c>
      <c r="V3" s="4">
        <v>0</v>
      </c>
      <c r="W3" s="4">
        <v>0</v>
      </c>
      <c r="X3" s="4" t="s">
        <v>42</v>
      </c>
      <c r="Y3" s="4" t="s">
        <v>43</v>
      </c>
    </row>
    <row r="4" s="4" customFormat="1" spans="1:25">
      <c r="A4" s="4" t="s">
        <v>44</v>
      </c>
      <c r="B4" s="4" t="s">
        <v>26</v>
      </c>
      <c r="C4" s="4" t="s">
        <v>27</v>
      </c>
      <c r="D4" s="4" t="s">
        <v>45</v>
      </c>
      <c r="E4" s="4" t="s">
        <v>46</v>
      </c>
      <c r="F4" s="6">
        <v>45122</v>
      </c>
      <c r="G4" s="6">
        <v>45123</v>
      </c>
      <c r="H4" s="4">
        <v>1</v>
      </c>
      <c r="I4" s="4">
        <v>1</v>
      </c>
      <c r="J4" s="4">
        <v>1</v>
      </c>
      <c r="K4" s="4" t="s">
        <v>30</v>
      </c>
      <c r="L4" s="4">
        <v>213</v>
      </c>
      <c r="M4" s="4">
        <v>213</v>
      </c>
      <c r="N4" s="4" t="s">
        <v>47</v>
      </c>
      <c r="O4" s="4" t="s">
        <v>48</v>
      </c>
      <c r="P4" s="4" t="s">
        <v>33</v>
      </c>
      <c r="Q4" s="4">
        <v>0</v>
      </c>
      <c r="R4" s="7">
        <v>45121</v>
      </c>
      <c r="S4" s="6">
        <v>45138</v>
      </c>
      <c r="T4" s="4" t="s">
        <v>34</v>
      </c>
      <c r="U4" s="4">
        <v>213</v>
      </c>
      <c r="V4" s="4">
        <v>0</v>
      </c>
      <c r="W4" s="4">
        <v>0</v>
      </c>
      <c r="X4" s="4" t="s">
        <v>49</v>
      </c>
      <c r="Y4" s="4" t="s">
        <v>50</v>
      </c>
    </row>
    <row r="5" s="4" customFormat="1" spans="1:25">
      <c r="A5" s="4" t="s">
        <v>44</v>
      </c>
      <c r="B5" s="4" t="s">
        <v>26</v>
      </c>
      <c r="C5" s="4" t="s">
        <v>51</v>
      </c>
      <c r="D5" s="4" t="s">
        <v>45</v>
      </c>
      <c r="E5" s="4" t="s">
        <v>46</v>
      </c>
      <c r="F5" s="6">
        <v>45122</v>
      </c>
      <c r="G5" s="6">
        <v>45123</v>
      </c>
      <c r="H5" s="4">
        <v>1</v>
      </c>
      <c r="I5" s="4">
        <v>1</v>
      </c>
      <c r="J5" s="4">
        <v>1</v>
      </c>
      <c r="K5" s="4" t="s">
        <v>30</v>
      </c>
      <c r="L5" s="4">
        <v>-213</v>
      </c>
      <c r="M5" s="4">
        <v>-213</v>
      </c>
      <c r="N5" s="4" t="s">
        <v>47</v>
      </c>
      <c r="O5" s="4" t="s">
        <v>48</v>
      </c>
      <c r="P5" s="4" t="s">
        <v>33</v>
      </c>
      <c r="Q5" s="4">
        <v>0</v>
      </c>
      <c r="R5" s="7">
        <v>45121</v>
      </c>
      <c r="S5" s="6">
        <v>45138</v>
      </c>
      <c r="T5" s="4" t="s">
        <v>34</v>
      </c>
      <c r="U5" s="4">
        <v>-213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44</v>
      </c>
      <c r="B6" s="4" t="s">
        <v>26</v>
      </c>
      <c r="C6" s="4" t="s">
        <v>52</v>
      </c>
      <c r="D6" s="4" t="s">
        <v>45</v>
      </c>
      <c r="E6" s="4" t="s">
        <v>46</v>
      </c>
      <c r="F6" s="6">
        <v>45122</v>
      </c>
      <c r="G6" s="6">
        <v>45123</v>
      </c>
      <c r="H6" s="4">
        <v>1</v>
      </c>
      <c r="I6" s="4">
        <v>1</v>
      </c>
      <c r="J6" s="4">
        <v>1</v>
      </c>
      <c r="K6" s="4" t="s">
        <v>30</v>
      </c>
      <c r="L6" s="4">
        <v>213</v>
      </c>
      <c r="M6" s="4">
        <v>213</v>
      </c>
      <c r="N6" s="4" t="s">
        <v>47</v>
      </c>
      <c r="O6" s="4" t="s">
        <v>48</v>
      </c>
      <c r="P6" s="4" t="s">
        <v>33</v>
      </c>
      <c r="Q6" s="4">
        <v>0</v>
      </c>
      <c r="R6" s="7">
        <v>45121.4631944444</v>
      </c>
      <c r="S6" s="6">
        <v>45138</v>
      </c>
      <c r="T6" s="4" t="s">
        <v>34</v>
      </c>
      <c r="U6" s="4">
        <v>213</v>
      </c>
      <c r="V6" s="4">
        <v>0</v>
      </c>
      <c r="W6" s="4">
        <v>0</v>
      </c>
      <c r="X6" s="4" t="s">
        <v>49</v>
      </c>
      <c r="Y6" s="4" t="s">
        <v>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</v>
      </c>
    </row>
    <row r="2" s="4" customFormat="1" spans="1:9">
      <c r="A2" s="5">
        <v>999224867944913</v>
      </c>
      <c r="B2" s="6">
        <v>45119</v>
      </c>
      <c r="C2" s="6">
        <v>45121</v>
      </c>
      <c r="D2" s="4">
        <v>860</v>
      </c>
      <c r="E2" s="4" t="str">
        <f>VLOOKUP(A2,HOP!A:L,12,0)</f>
        <v>860.00</v>
      </c>
      <c r="F2" s="4" t="str">
        <f>VLOOKUP(A2,HOP!A:C,3,0)</f>
        <v>3528478</v>
      </c>
      <c r="G2" s="4">
        <f>D2-E2</f>
        <v>0</v>
      </c>
      <c r="H2" s="4" t="str">
        <f>$H$1&amp;F2</f>
        <v>，3528478</v>
      </c>
      <c r="I2" s="4" t="str">
        <f>VLOOKUP(A2,HOP!A:U,21,0)</f>
        <v>直连</v>
      </c>
    </row>
    <row r="3" s="4" customFormat="1" spans="1:9">
      <c r="A3" s="5">
        <v>999225310469179</v>
      </c>
      <c r="B3" s="6">
        <v>45121</v>
      </c>
      <c r="C3" s="6">
        <v>45122</v>
      </c>
      <c r="D3" s="4">
        <v>340</v>
      </c>
      <c r="E3" s="4" t="str">
        <f>VLOOKUP(A3,HOP!A:L,12,0)</f>
        <v>340.00</v>
      </c>
      <c r="F3" s="4" t="str">
        <f>VLOOKUP(A3,HOP!A:C,3,0)</f>
        <v>3632195</v>
      </c>
      <c r="G3" s="4">
        <f>D3-E3</f>
        <v>0</v>
      </c>
      <c r="H3" s="4" t="str">
        <f>$H$1&amp;F3</f>
        <v>，3632195</v>
      </c>
      <c r="I3" s="4" t="str">
        <f>VLOOKUP(A3,HOP!A:U,21,0)</f>
        <v>直连</v>
      </c>
    </row>
    <row r="4" s="4" customFormat="1" spans="1:9">
      <c r="A4" s="5">
        <v>999225318641518</v>
      </c>
      <c r="B4" s="6">
        <v>45122</v>
      </c>
      <c r="C4" s="6">
        <v>45123</v>
      </c>
      <c r="D4" s="4">
        <v>213</v>
      </c>
      <c r="E4" s="4" t="str">
        <f>VLOOKUP(A4,HOP!A:L,12,0)</f>
        <v>213.00</v>
      </c>
      <c r="F4" s="4" t="str">
        <f>VLOOKUP(A4,HOP!A:C,3,0)</f>
        <v>3633259</v>
      </c>
      <c r="G4" s="4">
        <f>D4-E4</f>
        <v>0</v>
      </c>
      <c r="H4" s="4" t="str">
        <f>$H$1&amp;F4</f>
        <v>，3633259</v>
      </c>
      <c r="I4" s="4" t="str">
        <f>VLOOKUP(A4,HOP!A:U,21,0)</f>
        <v>直连</v>
      </c>
    </row>
    <row r="6" spans="4:4">
      <c r="D6" s="4">
        <f>SUM(D2:D5)</f>
        <v>1413</v>
      </c>
    </row>
    <row r="8" spans="4:4">
      <c r="D8" s="4" t="s">
        <v>54</v>
      </c>
    </row>
    <row r="11" spans="1:1">
      <c r="A11" s="4" t="s">
        <v>55</v>
      </c>
    </row>
    <row r="12" spans="1:1">
      <c r="A12" s="4" t="s">
        <v>56</v>
      </c>
    </row>
  </sheetData>
  <autoFilter ref="A1:X4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Q18" sqref="Q18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57</v>
      </c>
      <c r="B1" s="2" t="s">
        <v>58</v>
      </c>
      <c r="C1" s="2" t="s">
        <v>59</v>
      </c>
      <c r="D1" s="2" t="s">
        <v>60</v>
      </c>
      <c r="E1" s="2" t="s">
        <v>13</v>
      </c>
      <c r="F1" s="2" t="s">
        <v>5</v>
      </c>
      <c r="G1" s="2" t="s">
        <v>6</v>
      </c>
      <c r="H1" s="2" t="s">
        <v>61</v>
      </c>
      <c r="I1" s="2" t="s">
        <v>62</v>
      </c>
      <c r="J1" s="2" t="s">
        <v>63</v>
      </c>
      <c r="K1" s="2" t="s">
        <v>64</v>
      </c>
      <c r="L1" s="2" t="s">
        <v>65</v>
      </c>
      <c r="M1" s="2" t="s">
        <v>66</v>
      </c>
      <c r="N1" s="2" t="s">
        <v>67</v>
      </c>
      <c r="O1" s="2" t="s">
        <v>68</v>
      </c>
      <c r="P1" s="2" t="s">
        <v>69</v>
      </c>
      <c r="Q1" s="2" t="s">
        <v>70</v>
      </c>
      <c r="R1" s="2" t="s">
        <v>71</v>
      </c>
      <c r="S1" s="2" t="s">
        <v>72</v>
      </c>
      <c r="T1" s="2" t="s">
        <v>73</v>
      </c>
      <c r="U1" s="2" t="s">
        <v>74</v>
      </c>
      <c r="V1" s="2" t="s">
        <v>75</v>
      </c>
    </row>
    <row r="2" s="1" customFormat="1" spans="1:22">
      <c r="A2" s="3">
        <v>999225318641518</v>
      </c>
      <c r="B2" s="1" t="s">
        <v>76</v>
      </c>
      <c r="C2" s="1" t="s">
        <v>77</v>
      </c>
      <c r="D2" s="1" t="s">
        <v>78</v>
      </c>
      <c r="E2" s="1" t="s">
        <v>47</v>
      </c>
      <c r="F2" s="1" t="s">
        <v>79</v>
      </c>
      <c r="G2" s="1" t="s">
        <v>80</v>
      </c>
      <c r="H2" s="1" t="s">
        <v>81</v>
      </c>
      <c r="I2" s="1" t="s">
        <v>82</v>
      </c>
      <c r="J2" s="1" t="s">
        <v>83</v>
      </c>
      <c r="K2" s="1" t="s">
        <v>82</v>
      </c>
      <c r="L2" s="1" t="s">
        <v>82</v>
      </c>
      <c r="M2" s="1" t="s">
        <v>84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  <c r="U2" s="1" t="s">
        <v>91</v>
      </c>
      <c r="V2" s="1" t="s">
        <v>92</v>
      </c>
    </row>
    <row r="3" s="1" customFormat="1" spans="1:22">
      <c r="A3" s="3">
        <v>999225310469179</v>
      </c>
      <c r="B3" s="1" t="s">
        <v>93</v>
      </c>
      <c r="C3" s="1" t="s">
        <v>94</v>
      </c>
      <c r="D3" s="1" t="s">
        <v>95</v>
      </c>
      <c r="E3" s="1" t="s">
        <v>40</v>
      </c>
      <c r="F3" s="1" t="s">
        <v>76</v>
      </c>
      <c r="G3" s="1" t="s">
        <v>79</v>
      </c>
      <c r="H3" s="1" t="s">
        <v>81</v>
      </c>
      <c r="I3" s="1" t="s">
        <v>96</v>
      </c>
      <c r="J3" s="1" t="s">
        <v>83</v>
      </c>
      <c r="K3" s="1" t="s">
        <v>96</v>
      </c>
      <c r="L3" s="1" t="s">
        <v>96</v>
      </c>
      <c r="M3" s="1" t="s">
        <v>84</v>
      </c>
      <c r="N3" s="1" t="s">
        <v>84</v>
      </c>
      <c r="O3" s="1" t="s">
        <v>85</v>
      </c>
      <c r="P3" s="1" t="s">
        <v>86</v>
      </c>
      <c r="Q3" s="1" t="s">
        <v>87</v>
      </c>
      <c r="R3" s="1" t="s">
        <v>97</v>
      </c>
      <c r="S3" s="1" t="s">
        <v>89</v>
      </c>
      <c r="T3" s="1" t="s">
        <v>90</v>
      </c>
      <c r="U3" s="1" t="s">
        <v>91</v>
      </c>
      <c r="V3" s="1" t="s">
        <v>92</v>
      </c>
    </row>
    <row r="4" s="1" customFormat="1" spans="1:22">
      <c r="A4" s="3">
        <v>999224867944913</v>
      </c>
      <c r="B4" s="1" t="s">
        <v>98</v>
      </c>
      <c r="C4" s="1" t="s">
        <v>99</v>
      </c>
      <c r="D4" s="1" t="s">
        <v>100</v>
      </c>
      <c r="E4" s="1" t="s">
        <v>31</v>
      </c>
      <c r="F4" s="1" t="s">
        <v>101</v>
      </c>
      <c r="G4" s="1" t="s">
        <v>76</v>
      </c>
      <c r="H4" s="1" t="s">
        <v>81</v>
      </c>
      <c r="I4" s="1" t="s">
        <v>102</v>
      </c>
      <c r="J4" s="1" t="s">
        <v>83</v>
      </c>
      <c r="K4" s="1" t="s">
        <v>102</v>
      </c>
      <c r="L4" s="1" t="s">
        <v>102</v>
      </c>
      <c r="M4" s="1" t="s">
        <v>84</v>
      </c>
      <c r="N4" s="1" t="s">
        <v>84</v>
      </c>
      <c r="O4" s="1" t="s">
        <v>85</v>
      </c>
      <c r="P4" s="1" t="s">
        <v>86</v>
      </c>
      <c r="Q4" s="1" t="s">
        <v>87</v>
      </c>
      <c r="R4" s="1" t="s">
        <v>103</v>
      </c>
      <c r="S4" s="1" t="s">
        <v>89</v>
      </c>
      <c r="T4" s="1" t="s">
        <v>90</v>
      </c>
      <c r="U4" s="1" t="s">
        <v>91</v>
      </c>
      <c r="V4" s="1" t="s">
        <v>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2023-07-31T01:31:35Z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